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40 総務課［共有］\01 行政係\統計業務\05 人口\"/>
    </mc:Choice>
  </mc:AlternateContent>
  <bookViews>
    <workbookView xWindow="0" yWindow="0" windowWidth="22548" windowHeight="8844" tabRatio="734" firstSheet="1" activeTab="10"/>
  </bookViews>
  <sheets>
    <sheet name="R6.4" sheetId="3" r:id="rId1"/>
    <sheet name="R6.5" sheetId="1" r:id="rId2"/>
    <sheet name="R6.6" sheetId="5" r:id="rId3"/>
    <sheet name="R6.7" sheetId="7" r:id="rId4"/>
    <sheet name="R6.8" sheetId="9" r:id="rId5"/>
    <sheet name="R6.9" sheetId="11" r:id="rId6"/>
    <sheet name="R6.10" sheetId="13" r:id="rId7"/>
    <sheet name="R6.11" sheetId="15" r:id="rId8"/>
    <sheet name="R6.12" sheetId="17" r:id="rId9"/>
    <sheet name="R7.1" sheetId="19" r:id="rId10"/>
    <sheet name="R7.2" sheetId="20" r:id="rId11"/>
    <sheet name="R7.3" sheetId="21" r:id="rId12"/>
  </sheets>
  <externalReferences>
    <externalReference r:id="rId13"/>
  </externalReferences>
  <definedNames>
    <definedName name="_xlnm.Print_Area" localSheetId="6">'R6.10'!$A$1:$AQ$40</definedName>
    <definedName name="_xlnm.Print_Area" localSheetId="7">'R6.11'!$A$1:$AQ$40</definedName>
    <definedName name="_xlnm.Print_Area" localSheetId="8">'R6.12'!$A$1:$AQ$40</definedName>
    <definedName name="_xlnm.Print_Area" localSheetId="0">'R6.4'!$A$1:$AU$42</definedName>
    <definedName name="_xlnm.Print_Area" localSheetId="1">'R6.5'!$A$1:$AV$42</definedName>
    <definedName name="_xlnm.Print_Area" localSheetId="2">'R6.6'!$A$1:$AQ$40</definedName>
    <definedName name="_xlnm.Print_Area" localSheetId="3">'R6.7'!$A$1:$AQ$40</definedName>
    <definedName name="_xlnm.Print_Area" localSheetId="4">'R6.8'!$A$1:$AQ$40</definedName>
    <definedName name="_xlnm.Print_Area" localSheetId="5">'R6.9'!$A$1:$AQ$40</definedName>
    <definedName name="_xlnm.Print_Area" localSheetId="9">'R7.1'!$A$1:$AQ$40</definedName>
    <definedName name="_xlnm.Print_Area" localSheetId="10">'R7.2'!$A$1:$BE$42</definedName>
    <definedName name="_xlnm.Print_Area" localSheetId="11">'R7.3'!$A$1:$AQ$42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" i="21" l="1"/>
  <c r="AH36" i="21"/>
  <c r="AH34" i="21"/>
  <c r="O32" i="21"/>
  <c r="AT31" i="21"/>
  <c r="AI31" i="21"/>
  <c r="AS30" i="21" s="1"/>
  <c r="AU30" i="21" s="1"/>
  <c r="AE31" i="21"/>
  <c r="AM31" i="21" s="1"/>
  <c r="AA31" i="21"/>
  <c r="E36" i="21" s="1"/>
  <c r="O31" i="21"/>
  <c r="AM30" i="21"/>
  <c r="O30" i="21"/>
  <c r="AM29" i="21"/>
  <c r="O29" i="21"/>
  <c r="AM28" i="21"/>
  <c r="O28" i="21"/>
  <c r="AM27" i="21"/>
  <c r="O27" i="21"/>
  <c r="AM26" i="21"/>
  <c r="O26" i="21"/>
  <c r="AM25" i="21"/>
  <c r="O25" i="21"/>
  <c r="AM24" i="21"/>
  <c r="O24" i="21"/>
  <c r="AM23" i="21"/>
  <c r="O23" i="21"/>
  <c r="AM22" i="21"/>
  <c r="O22" i="21"/>
  <c r="AM21" i="21"/>
  <c r="O21" i="21"/>
  <c r="AM20" i="21"/>
  <c r="O20" i="21"/>
  <c r="AM19" i="21"/>
  <c r="O19" i="21"/>
  <c r="AM18" i="21"/>
  <c r="O18" i="21"/>
  <c r="AM17" i="21"/>
  <c r="O17" i="21"/>
  <c r="AM16" i="21"/>
  <c r="O16" i="21"/>
  <c r="AM15" i="21"/>
  <c r="O15" i="21"/>
  <c r="AM14" i="21"/>
  <c r="O14" i="21"/>
  <c r="AM13" i="21"/>
  <c r="O13" i="21"/>
  <c r="AM12" i="21"/>
  <c r="O12" i="21"/>
  <c r="AM11" i="21"/>
  <c r="O11" i="21"/>
  <c r="AM10" i="21"/>
  <c r="O10" i="21"/>
  <c r="AM9" i="21"/>
  <c r="O9" i="21"/>
  <c r="AM8" i="21"/>
  <c r="O8" i="21"/>
  <c r="O36" i="21" l="1"/>
  <c r="AS31" i="21"/>
  <c r="AU31" i="21" s="1"/>
  <c r="E34" i="21"/>
  <c r="AH40" i="21"/>
  <c r="O34" i="21"/>
  <c r="AS29" i="21"/>
  <c r="AU29" i="21" s="1"/>
  <c r="AH38" i="20"/>
  <c r="AH36" i="20"/>
  <c r="AH34" i="20"/>
  <c r="O32" i="20"/>
  <c r="AT31" i="20"/>
  <c r="AI31" i="20"/>
  <c r="AS30" i="20" s="1"/>
  <c r="AU30" i="20" s="1"/>
  <c r="AE31" i="20"/>
  <c r="AM31" i="20" s="1"/>
  <c r="AS31" i="20" s="1"/>
  <c r="AU31" i="20" s="1"/>
  <c r="AA31" i="20"/>
  <c r="O31" i="20"/>
  <c r="AM30" i="20"/>
  <c r="O30" i="20"/>
  <c r="AS29" i="20"/>
  <c r="AU29" i="20" s="1"/>
  <c r="AM29" i="20"/>
  <c r="O29" i="20"/>
  <c r="AM28" i="20"/>
  <c r="O28" i="20"/>
  <c r="AM27" i="20"/>
  <c r="O27" i="20"/>
  <c r="AM26" i="20"/>
  <c r="O26" i="20"/>
  <c r="AM25" i="20"/>
  <c r="O25" i="20"/>
  <c r="AM24" i="20"/>
  <c r="O24" i="20"/>
  <c r="AM23" i="20"/>
  <c r="O23" i="20"/>
  <c r="AM22" i="20"/>
  <c r="O22" i="20"/>
  <c r="AM21" i="20"/>
  <c r="O21" i="20"/>
  <c r="AM20" i="20"/>
  <c r="O20" i="20"/>
  <c r="AM19" i="20"/>
  <c r="O19" i="20"/>
  <c r="AM18" i="20"/>
  <c r="O18" i="20"/>
  <c r="AM17" i="20"/>
  <c r="O17" i="20"/>
  <c r="AM16" i="20"/>
  <c r="O16" i="20"/>
  <c r="AM15" i="20"/>
  <c r="O15" i="20"/>
  <c r="AM14" i="20"/>
  <c r="O14" i="20"/>
  <c r="AM13" i="20"/>
  <c r="O13" i="20"/>
  <c r="AM12" i="20"/>
  <c r="O12" i="20"/>
  <c r="AM11" i="20"/>
  <c r="O11" i="20"/>
  <c r="AM10" i="20"/>
  <c r="O10" i="20"/>
  <c r="AM9" i="20"/>
  <c r="O9" i="20"/>
  <c r="AM8" i="20"/>
  <c r="O8" i="20"/>
  <c r="AH40" i="20" l="1"/>
  <c r="AH40" i="19"/>
  <c r="AH38" i="19"/>
  <c r="AH36" i="19"/>
  <c r="AH34" i="19"/>
  <c r="O32" i="19"/>
  <c r="AU31" i="19"/>
  <c r="AT31" i="19"/>
  <c r="AS31" i="19"/>
  <c r="AM31" i="19"/>
  <c r="AI31" i="19"/>
  <c r="AE31" i="19"/>
  <c r="AA31" i="19"/>
  <c r="O31" i="19"/>
  <c r="AU30" i="19"/>
  <c r="AS30" i="19"/>
  <c r="AM30" i="19"/>
  <c r="O30" i="19"/>
  <c r="AU29" i="19"/>
  <c r="AS29" i="19"/>
  <c r="AM29" i="19"/>
  <c r="O29" i="19"/>
  <c r="AM28" i="19"/>
  <c r="O28" i="19"/>
  <c r="AM27" i="19"/>
  <c r="O27" i="19"/>
  <c r="AM26" i="19"/>
  <c r="O26" i="19"/>
  <c r="AM25" i="19"/>
  <c r="O25" i="19"/>
  <c r="AM24" i="19"/>
  <c r="O24" i="19"/>
  <c r="AM23" i="19"/>
  <c r="O23" i="19"/>
  <c r="AM22" i="19"/>
  <c r="O22" i="19"/>
  <c r="AM21" i="19"/>
  <c r="O21" i="19"/>
  <c r="AM20" i="19"/>
  <c r="O20" i="19"/>
  <c r="AM19" i="19"/>
  <c r="O19" i="19"/>
  <c r="AM18" i="19"/>
  <c r="O18" i="19"/>
  <c r="AM17" i="19"/>
  <c r="O17" i="19"/>
  <c r="AM16" i="19"/>
  <c r="O16" i="19"/>
  <c r="AM15" i="19"/>
  <c r="O15" i="19"/>
  <c r="AM14" i="19"/>
  <c r="O14" i="19"/>
  <c r="AM13" i="19"/>
  <c r="O13" i="19"/>
  <c r="AM12" i="19"/>
  <c r="O12" i="19"/>
  <c r="AM11" i="19"/>
  <c r="O11" i="19"/>
  <c r="AM10" i="19"/>
  <c r="O10" i="19"/>
  <c r="AM9" i="19"/>
  <c r="O9" i="19"/>
  <c r="AM8" i="19"/>
  <c r="O8" i="19"/>
  <c r="AH40" i="17"/>
  <c r="AH38" i="17"/>
  <c r="AH36" i="17"/>
  <c r="AH34" i="17"/>
  <c r="O32" i="17"/>
  <c r="AU31" i="17"/>
  <c r="AT31" i="17"/>
  <c r="AS31" i="17"/>
  <c r="AM31" i="17"/>
  <c r="AI31" i="17"/>
  <c r="AE31" i="17"/>
  <c r="AA31" i="17"/>
  <c r="O31" i="17"/>
  <c r="AU30" i="17"/>
  <c r="AS30" i="17"/>
  <c r="AM30" i="17"/>
  <c r="O30" i="17"/>
  <c r="AU29" i="17"/>
  <c r="AS29" i="17"/>
  <c r="AM29" i="17"/>
  <c r="O29" i="17"/>
  <c r="AM28" i="17"/>
  <c r="O28" i="17"/>
  <c r="AM27" i="17"/>
  <c r="O27" i="17"/>
  <c r="AM26" i="17"/>
  <c r="O26" i="17"/>
  <c r="AM25" i="17"/>
  <c r="O25" i="17"/>
  <c r="AM24" i="17"/>
  <c r="O24" i="17"/>
  <c r="AM23" i="17"/>
  <c r="O23" i="17"/>
  <c r="AM22" i="17"/>
  <c r="O22" i="17"/>
  <c r="AM21" i="17"/>
  <c r="O21" i="17"/>
  <c r="AM20" i="17"/>
  <c r="O20" i="17"/>
  <c r="AM19" i="17"/>
  <c r="O19" i="17"/>
  <c r="AM18" i="17"/>
  <c r="O18" i="17"/>
  <c r="AM17" i="17"/>
  <c r="O17" i="17"/>
  <c r="AM16" i="17"/>
  <c r="O16" i="17"/>
  <c r="AM15" i="17"/>
  <c r="O15" i="17"/>
  <c r="AM14" i="17"/>
  <c r="O14" i="17"/>
  <c r="AM13" i="17"/>
  <c r="O13" i="17"/>
  <c r="AM12" i="17"/>
  <c r="O12" i="17"/>
  <c r="AM11" i="17"/>
  <c r="O11" i="17"/>
  <c r="AM10" i="17"/>
  <c r="O10" i="17"/>
  <c r="AM9" i="17"/>
  <c r="O9" i="17"/>
  <c r="AM8" i="17"/>
  <c r="O8" i="17"/>
  <c r="AH40" i="15"/>
  <c r="AH38" i="15"/>
  <c r="AH36" i="15"/>
  <c r="AH34" i="15"/>
  <c r="O32" i="15"/>
  <c r="AU31" i="15"/>
  <c r="AT31" i="15"/>
  <c r="AS31" i="15"/>
  <c r="AM31" i="15"/>
  <c r="AI31" i="15"/>
  <c r="AE31" i="15"/>
  <c r="AA31" i="15"/>
  <c r="O31" i="15"/>
  <c r="AU30" i="15"/>
  <c r="AS30" i="15"/>
  <c r="AM30" i="15"/>
  <c r="O30" i="15"/>
  <c r="AU29" i="15"/>
  <c r="AS29" i="15"/>
  <c r="AM29" i="15"/>
  <c r="O29" i="15"/>
  <c r="AM28" i="15"/>
  <c r="O28" i="15"/>
  <c r="AM27" i="15"/>
  <c r="O27" i="15"/>
  <c r="AM26" i="15"/>
  <c r="O26" i="15"/>
  <c r="AM25" i="15"/>
  <c r="O25" i="15"/>
  <c r="AM24" i="15"/>
  <c r="O24" i="15"/>
  <c r="AM23" i="15"/>
  <c r="O23" i="15"/>
  <c r="AM22" i="15"/>
  <c r="O22" i="15"/>
  <c r="AM21" i="15"/>
  <c r="O21" i="15"/>
  <c r="AM20" i="15"/>
  <c r="O20" i="15"/>
  <c r="AM19" i="15"/>
  <c r="O19" i="15"/>
  <c r="AM18" i="15"/>
  <c r="O18" i="15"/>
  <c r="AM17" i="15"/>
  <c r="O17" i="15"/>
  <c r="AM16" i="15"/>
  <c r="O16" i="15"/>
  <c r="AM15" i="15"/>
  <c r="O15" i="15"/>
  <c r="AM14" i="15"/>
  <c r="O14" i="15"/>
  <c r="AM13" i="15"/>
  <c r="O13" i="15"/>
  <c r="AM12" i="15"/>
  <c r="O12" i="15"/>
  <c r="AM11" i="15"/>
  <c r="O11" i="15"/>
  <c r="AM10" i="15"/>
  <c r="O10" i="15"/>
  <c r="AM9" i="15"/>
  <c r="O9" i="15"/>
  <c r="AM8" i="15"/>
  <c r="O8" i="15"/>
  <c r="AH40" i="13"/>
  <c r="AH38" i="13"/>
  <c r="AH36" i="13"/>
  <c r="AH34" i="13"/>
  <c r="O32" i="13"/>
  <c r="AU31" i="13"/>
  <c r="AT31" i="13"/>
  <c r="AS31" i="13"/>
  <c r="AM31" i="13"/>
  <c r="AI31" i="13"/>
  <c r="AE31" i="13"/>
  <c r="AA31" i="13"/>
  <c r="O31" i="13"/>
  <c r="AU30" i="13"/>
  <c r="AS30" i="13"/>
  <c r="AM30" i="13"/>
  <c r="O30" i="13"/>
  <c r="AU29" i="13"/>
  <c r="AS29" i="13"/>
  <c r="AM29" i="13"/>
  <c r="O29" i="13"/>
  <c r="AM28" i="13"/>
  <c r="O28" i="13"/>
  <c r="AM27" i="13"/>
  <c r="O27" i="13"/>
  <c r="AM26" i="13"/>
  <c r="O26" i="13"/>
  <c r="AM25" i="13"/>
  <c r="O25" i="13"/>
  <c r="AM24" i="13"/>
  <c r="O24" i="13"/>
  <c r="AM23" i="13"/>
  <c r="O23" i="13"/>
  <c r="AM22" i="13"/>
  <c r="O22" i="13"/>
  <c r="AM21" i="13"/>
  <c r="O21" i="13"/>
  <c r="AM20" i="13"/>
  <c r="O20" i="13"/>
  <c r="AM19" i="13"/>
  <c r="O19" i="13"/>
  <c r="AM18" i="13"/>
  <c r="O18" i="13"/>
  <c r="AM17" i="13"/>
  <c r="O17" i="13"/>
  <c r="AM16" i="13"/>
  <c r="O16" i="13"/>
  <c r="AM15" i="13"/>
  <c r="O15" i="13"/>
  <c r="AM14" i="13"/>
  <c r="O14" i="13"/>
  <c r="AM13" i="13"/>
  <c r="O13" i="13"/>
  <c r="AM12" i="13"/>
  <c r="O12" i="13"/>
  <c r="AM11" i="13"/>
  <c r="O11" i="13"/>
  <c r="AM10" i="13"/>
  <c r="O10" i="13"/>
  <c r="AM9" i="13"/>
  <c r="O9" i="13"/>
  <c r="AM8" i="13"/>
  <c r="O8" i="13"/>
  <c r="AH40" i="11"/>
  <c r="AH38" i="11"/>
  <c r="AH36" i="11"/>
  <c r="AH34" i="11"/>
  <c r="O32" i="11"/>
  <c r="AU31" i="11"/>
  <c r="AT31" i="11"/>
  <c r="AS31" i="11"/>
  <c r="AM31" i="11"/>
  <c r="AI31" i="11"/>
  <c r="AE31" i="11"/>
  <c r="AA31" i="11"/>
  <c r="O31" i="11"/>
  <c r="AU30" i="11"/>
  <c r="AS30" i="11"/>
  <c r="AM30" i="11"/>
  <c r="O30" i="11"/>
  <c r="AU29" i="11"/>
  <c r="AS29" i="11"/>
  <c r="AM29" i="11"/>
  <c r="O29" i="11"/>
  <c r="AM28" i="11"/>
  <c r="O28" i="11"/>
  <c r="AM27" i="11"/>
  <c r="O27" i="11"/>
  <c r="AM26" i="11"/>
  <c r="O26" i="11"/>
  <c r="AM25" i="11"/>
  <c r="O25" i="11"/>
  <c r="AM24" i="11"/>
  <c r="O24" i="11"/>
  <c r="AM23" i="11"/>
  <c r="O23" i="11"/>
  <c r="AM22" i="11"/>
  <c r="O22" i="11"/>
  <c r="AM21" i="11"/>
  <c r="O21" i="11"/>
  <c r="AM20" i="11"/>
  <c r="O20" i="11"/>
  <c r="AM19" i="11"/>
  <c r="O19" i="11"/>
  <c r="AM18" i="11"/>
  <c r="O18" i="11"/>
  <c r="AM17" i="11"/>
  <c r="O17" i="11"/>
  <c r="AM16" i="11"/>
  <c r="O16" i="11"/>
  <c r="AM15" i="11"/>
  <c r="O15" i="11"/>
  <c r="AM14" i="11"/>
  <c r="O14" i="11"/>
  <c r="AM13" i="11"/>
  <c r="O13" i="11"/>
  <c r="AM12" i="11"/>
  <c r="O12" i="11"/>
  <c r="AM11" i="11"/>
  <c r="O11" i="11"/>
  <c r="AM10" i="11"/>
  <c r="O10" i="11"/>
  <c r="AM9" i="11"/>
  <c r="O9" i="11"/>
  <c r="AM8" i="11"/>
  <c r="O8" i="11"/>
  <c r="AH40" i="9"/>
  <c r="AH38" i="9"/>
  <c r="AH36" i="9"/>
  <c r="AH34" i="9"/>
  <c r="O32" i="9"/>
  <c r="AU31" i="9"/>
  <c r="AT31" i="9"/>
  <c r="AS31" i="9"/>
  <c r="AM31" i="9"/>
  <c r="AI31" i="9"/>
  <c r="AE31" i="9"/>
  <c r="AA31" i="9"/>
  <c r="O31" i="9"/>
  <c r="AU30" i="9"/>
  <c r="AS30" i="9"/>
  <c r="AM30" i="9"/>
  <c r="O30" i="9"/>
  <c r="AU29" i="9"/>
  <c r="AS29" i="9"/>
  <c r="AM29" i="9"/>
  <c r="O29" i="9"/>
  <c r="AM28" i="9"/>
  <c r="O28" i="9"/>
  <c r="AM27" i="9"/>
  <c r="O27" i="9"/>
  <c r="AM26" i="9"/>
  <c r="O26" i="9"/>
  <c r="AM25" i="9"/>
  <c r="O25" i="9"/>
  <c r="AM24" i="9"/>
  <c r="O24" i="9"/>
  <c r="AM23" i="9"/>
  <c r="O23" i="9"/>
  <c r="AM22" i="9"/>
  <c r="O22" i="9"/>
  <c r="AM21" i="9"/>
  <c r="O21" i="9"/>
  <c r="AM20" i="9"/>
  <c r="O20" i="9"/>
  <c r="AM19" i="9"/>
  <c r="O19" i="9"/>
  <c r="AM18" i="9"/>
  <c r="O18" i="9"/>
  <c r="AM17" i="9"/>
  <c r="O17" i="9"/>
  <c r="AM16" i="9"/>
  <c r="O16" i="9"/>
  <c r="AM15" i="9"/>
  <c r="O15" i="9"/>
  <c r="AM14" i="9"/>
  <c r="O14" i="9"/>
  <c r="AM13" i="9"/>
  <c r="O13" i="9"/>
  <c r="AM12" i="9"/>
  <c r="O12" i="9"/>
  <c r="AM11" i="9"/>
  <c r="O11" i="9"/>
  <c r="AM10" i="9"/>
  <c r="O10" i="9"/>
  <c r="AM9" i="9"/>
  <c r="O9" i="9"/>
  <c r="AM8" i="9"/>
  <c r="O8" i="9"/>
  <c r="AH40" i="7"/>
  <c r="AH38" i="7"/>
  <c r="AH36" i="7"/>
  <c r="AH34" i="7"/>
  <c r="O32" i="7"/>
  <c r="AU31" i="7"/>
  <c r="AT31" i="7"/>
  <c r="AS31" i="7"/>
  <c r="AM31" i="7"/>
  <c r="AI31" i="7"/>
  <c r="AE31" i="7"/>
  <c r="AA31" i="7"/>
  <c r="O31" i="7"/>
  <c r="AU30" i="7"/>
  <c r="AS30" i="7"/>
  <c r="AM30" i="7"/>
  <c r="O30" i="7"/>
  <c r="AU29" i="7"/>
  <c r="AS29" i="7"/>
  <c r="AM29" i="7"/>
  <c r="O29" i="7"/>
  <c r="AM28" i="7"/>
  <c r="O28" i="7"/>
  <c r="AM27" i="7"/>
  <c r="O27" i="7"/>
  <c r="AM26" i="7"/>
  <c r="O26" i="7"/>
  <c r="AM25" i="7"/>
  <c r="O25" i="7"/>
  <c r="AM24" i="7"/>
  <c r="O24" i="7"/>
  <c r="AM23" i="7"/>
  <c r="O23" i="7"/>
  <c r="AM22" i="7"/>
  <c r="O22" i="7"/>
  <c r="AM21" i="7"/>
  <c r="O21" i="7"/>
  <c r="AM20" i="7"/>
  <c r="O20" i="7"/>
  <c r="AM19" i="7"/>
  <c r="O19" i="7"/>
  <c r="AM18" i="7"/>
  <c r="O18" i="7"/>
  <c r="AM17" i="7"/>
  <c r="O17" i="7"/>
  <c r="AM16" i="7"/>
  <c r="O16" i="7"/>
  <c r="AM15" i="7"/>
  <c r="O15" i="7"/>
  <c r="AM14" i="7"/>
  <c r="O14" i="7"/>
  <c r="AM13" i="7"/>
  <c r="O13" i="7"/>
  <c r="AM12" i="7"/>
  <c r="O12" i="7"/>
  <c r="AM11" i="7"/>
  <c r="O11" i="7"/>
  <c r="AM10" i="7"/>
  <c r="O10" i="7"/>
  <c r="AM9" i="7"/>
  <c r="O9" i="7"/>
  <c r="AM8" i="7"/>
  <c r="O8" i="7"/>
  <c r="AH40" i="5"/>
  <c r="AH38" i="5"/>
  <c r="AH36" i="5"/>
  <c r="AH34" i="5"/>
  <c r="O32" i="5"/>
  <c r="AU31" i="5"/>
  <c r="AT31" i="5"/>
  <c r="AS31" i="5"/>
  <c r="AM31" i="5"/>
  <c r="AI31" i="5"/>
  <c r="AE31" i="5"/>
  <c r="AA31" i="5"/>
  <c r="O31" i="5"/>
  <c r="AU30" i="5"/>
  <c r="AS30" i="5"/>
  <c r="AM30" i="5"/>
  <c r="O30" i="5"/>
  <c r="AU29" i="5"/>
  <c r="AS29" i="5"/>
  <c r="AM29" i="5"/>
  <c r="O29" i="5"/>
  <c r="AM28" i="5"/>
  <c r="O28" i="5"/>
  <c r="AM27" i="5"/>
  <c r="O27" i="5"/>
  <c r="AM26" i="5"/>
  <c r="O26" i="5"/>
  <c r="AM25" i="5"/>
  <c r="O25" i="5"/>
  <c r="AM24" i="5"/>
  <c r="O24" i="5"/>
  <c r="AM23" i="5"/>
  <c r="O23" i="5"/>
  <c r="AM22" i="5"/>
  <c r="O22" i="5"/>
  <c r="AM21" i="5"/>
  <c r="O21" i="5"/>
  <c r="AM20" i="5"/>
  <c r="O20" i="5"/>
  <c r="AM19" i="5"/>
  <c r="O19" i="5"/>
  <c r="AM18" i="5"/>
  <c r="O18" i="5"/>
  <c r="AM17" i="5"/>
  <c r="O17" i="5"/>
  <c r="AM16" i="5"/>
  <c r="O16" i="5"/>
  <c r="AM15" i="5"/>
  <c r="O15" i="5"/>
  <c r="AM14" i="5"/>
  <c r="O14" i="5"/>
  <c r="AM13" i="5"/>
  <c r="O13" i="5"/>
  <c r="AM12" i="5"/>
  <c r="O12" i="5"/>
  <c r="AM11" i="5"/>
  <c r="O11" i="5"/>
  <c r="AM10" i="5"/>
  <c r="O10" i="5"/>
  <c r="AM9" i="5"/>
  <c r="O9" i="5"/>
  <c r="AM8" i="5"/>
  <c r="O8" i="5"/>
  <c r="AH40" i="1"/>
  <c r="AH38" i="1"/>
  <c r="AH36" i="1"/>
  <c r="AH34" i="1"/>
  <c r="O32" i="1"/>
  <c r="AU31" i="1"/>
  <c r="AT31" i="1"/>
  <c r="AS31" i="1"/>
  <c r="AM31" i="1"/>
  <c r="AI31" i="1"/>
  <c r="AE31" i="1"/>
  <c r="AA31" i="1"/>
  <c r="O31" i="1"/>
  <c r="AU30" i="1"/>
  <c r="AS30" i="1"/>
  <c r="AM30" i="1"/>
  <c r="O30" i="1"/>
  <c r="AU29" i="1"/>
  <c r="AS29" i="1"/>
  <c r="AM29" i="1"/>
  <c r="O29" i="1"/>
  <c r="AM28" i="1"/>
  <c r="O28" i="1"/>
  <c r="AM27" i="1"/>
  <c r="O27" i="1"/>
  <c r="AM26" i="1"/>
  <c r="O26" i="1"/>
  <c r="AM25" i="1"/>
  <c r="O25" i="1"/>
  <c r="AM24" i="1"/>
  <c r="O24" i="1"/>
  <c r="AM23" i="1"/>
  <c r="O23" i="1"/>
  <c r="AM22" i="1"/>
  <c r="O22" i="1"/>
  <c r="AM21" i="1"/>
  <c r="O21" i="1"/>
  <c r="AM20" i="1"/>
  <c r="O20" i="1"/>
  <c r="AM19" i="1"/>
  <c r="O19" i="1"/>
  <c r="AM18" i="1"/>
  <c r="O18" i="1"/>
  <c r="AM17" i="1"/>
  <c r="O17" i="1"/>
  <c r="AM16" i="1"/>
  <c r="O16" i="1"/>
  <c r="AM15" i="1"/>
  <c r="O15" i="1"/>
  <c r="AM14" i="1"/>
  <c r="O14" i="1"/>
  <c r="AM13" i="1"/>
  <c r="O13" i="1"/>
  <c r="AM12" i="1"/>
  <c r="O12" i="1"/>
  <c r="AM11" i="1"/>
  <c r="O11" i="1"/>
  <c r="AM10" i="1"/>
  <c r="O10" i="1"/>
  <c r="AM9" i="1"/>
  <c r="O9" i="1"/>
  <c r="AM8" i="1"/>
  <c r="O8" i="1"/>
  <c r="AH40" i="3"/>
  <c r="AH38" i="3"/>
  <c r="AH36" i="3"/>
  <c r="AH34" i="3"/>
  <c r="O32" i="3"/>
  <c r="AU31" i="3"/>
  <c r="AT31" i="3"/>
  <c r="AS31" i="3"/>
  <c r="AM31" i="3"/>
  <c r="AI31" i="3"/>
  <c r="AE31" i="3"/>
  <c r="AA31" i="3"/>
  <c r="O31" i="3"/>
  <c r="AU30" i="3"/>
  <c r="AS30" i="3"/>
  <c r="AM30" i="3"/>
  <c r="O30" i="3"/>
  <c r="AU29" i="3"/>
  <c r="AS29" i="3"/>
  <c r="AM29" i="3"/>
  <c r="O29" i="3"/>
  <c r="AM28" i="3"/>
  <c r="O28" i="3"/>
  <c r="AM27" i="3"/>
  <c r="O27" i="3"/>
  <c r="AM26" i="3"/>
  <c r="O26" i="3"/>
  <c r="AM25" i="3"/>
  <c r="O25" i="3"/>
  <c r="AM24" i="3"/>
  <c r="O24" i="3"/>
  <c r="AM23" i="3"/>
  <c r="O23" i="3"/>
  <c r="AM22" i="3"/>
  <c r="O22" i="3"/>
  <c r="AM21" i="3"/>
  <c r="O21" i="3"/>
  <c r="AM20" i="3"/>
  <c r="O20" i="3"/>
  <c r="AM19" i="3"/>
  <c r="O19" i="3"/>
  <c r="AM18" i="3"/>
  <c r="O18" i="3"/>
  <c r="AM17" i="3"/>
  <c r="O17" i="3"/>
  <c r="AM16" i="3"/>
  <c r="O16" i="3"/>
  <c r="AM15" i="3"/>
  <c r="O15" i="3"/>
  <c r="AM14" i="3"/>
  <c r="O14" i="3"/>
  <c r="AM13" i="3"/>
  <c r="O13" i="3"/>
  <c r="AM12" i="3"/>
  <c r="O12" i="3"/>
  <c r="AM11" i="3"/>
  <c r="O11" i="3"/>
  <c r="AM10" i="3"/>
  <c r="O10" i="3"/>
  <c r="AM9" i="3"/>
  <c r="O9" i="3"/>
  <c r="AM8" i="3"/>
  <c r="O8" i="3"/>
</calcChain>
</file>

<file path=xl/sharedStrings.xml><?xml version="1.0" encoding="utf-8"?>
<sst xmlns="http://schemas.openxmlformats.org/spreadsheetml/2006/main" count="1212" uniqueCount="149">
  <si>
    <t>田ノ浦一丁目</t>
    <rPh sb="0" eb="1">
      <t>タ</t>
    </rPh>
    <rPh sb="2" eb="3">
      <t>ウラ</t>
    </rPh>
    <rPh sb="3" eb="6">
      <t>イッチョウメ</t>
    </rPh>
    <phoneticPr fontId="3"/>
  </si>
  <si>
    <t>港町三丁目</t>
    <rPh sb="0" eb="2">
      <t>ミナトマチ</t>
    </rPh>
    <rPh sb="2" eb="5">
      <t>サンチョウメ</t>
    </rPh>
    <phoneticPr fontId="3"/>
  </si>
  <si>
    <t>新庄町</t>
    <rPh sb="0" eb="3">
      <t>シンジョウチョウ</t>
    </rPh>
    <phoneticPr fontId="3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</si>
  <si>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3"/>
  </si>
  <si>
    <t>広島県竹原市</t>
    <rPh sb="0" eb="3">
      <t>ヒロシマケン</t>
    </rPh>
    <rPh sb="3" eb="6">
      <t>タケハラシ</t>
    </rPh>
    <phoneticPr fontId="3"/>
  </si>
  <si>
    <t>６５歳以上</t>
    <rPh sb="2" eb="5">
      <t>サイイジョウ</t>
    </rPh>
    <phoneticPr fontId="3"/>
  </si>
  <si>
    <t>塩町三丁目</t>
    <rPh sb="0" eb="2">
      <t>シオマチ</t>
    </rPh>
    <rPh sb="2" eb="5">
      <t>サンチョウメ</t>
    </rPh>
    <phoneticPr fontId="3"/>
  </si>
  <si>
    <t>男</t>
    <rPh sb="0" eb="1">
      <t>オトコ</t>
    </rPh>
    <phoneticPr fontId="3"/>
  </si>
  <si>
    <t>人</t>
    <rPh sb="0" eb="1">
      <t>ニン</t>
    </rPh>
    <phoneticPr fontId="3"/>
  </si>
  <si>
    <t>世帯</t>
    <rPh sb="0" eb="2">
      <t>セタイ</t>
    </rPh>
    <phoneticPr fontId="3"/>
  </si>
  <si>
    <t>港町四丁目</t>
    <rPh sb="0" eb="2">
      <t>ミナトマチ</t>
    </rPh>
    <rPh sb="2" eb="5">
      <t>ヨンチョウメ</t>
    </rPh>
    <phoneticPr fontId="3"/>
  </si>
  <si>
    <t>下野町</t>
    <rPh sb="0" eb="3">
      <t>シモノチョウ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</si>
  <si>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</si>
  <si>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</si>
  <si>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</t>
    <rPh sb="0" eb="2">
      <t>メンセキ</t>
    </rPh>
    <phoneticPr fontId="3"/>
  </si>
  <si>
    <t>ｋ㎡</t>
  </si>
  <si>
    <t>竹原町</t>
    <rPh sb="0" eb="3">
      <t>タケハラチョウ</t>
    </rPh>
    <phoneticPr fontId="3"/>
  </si>
  <si>
    <t>田万里町</t>
    <rPh sb="0" eb="4">
      <t>タマリチョウ</t>
    </rPh>
    <phoneticPr fontId="3"/>
  </si>
  <si>
    <t>西野町</t>
    <rPh sb="0" eb="3">
      <t>ニシノチョウ</t>
    </rPh>
    <phoneticPr fontId="3"/>
  </si>
  <si>
    <t>現在</t>
    <rPh sb="0" eb="2">
      <t>ゲンザイ</t>
    </rPh>
    <phoneticPr fontId="3"/>
  </si>
  <si>
    <t>吉名町</t>
    <rPh sb="0" eb="3">
      <t>ヨシナチョウ</t>
    </rPh>
    <phoneticPr fontId="3"/>
  </si>
  <si>
    <t>大字名</t>
    <rPh sb="0" eb="2">
      <t>オオアザ</t>
    </rPh>
    <rPh sb="2" eb="3">
      <t>メイ</t>
    </rPh>
    <phoneticPr fontId="3"/>
  </si>
  <si>
    <t>塩町四丁目</t>
    <rPh sb="0" eb="2">
      <t>シオマチ</t>
    </rPh>
    <rPh sb="2" eb="5">
      <t>ヨンチョウメ</t>
    </rPh>
    <phoneticPr fontId="3"/>
  </si>
  <si>
    <t>世帯数</t>
    <rPh sb="0" eb="3">
      <t>セタイスウ</t>
    </rPh>
    <phoneticPr fontId="3"/>
  </si>
  <si>
    <t>高崎町</t>
    <rPh sb="0" eb="2">
      <t>タカサキ</t>
    </rPh>
    <rPh sb="2" eb="3">
      <t>マチ</t>
    </rPh>
    <phoneticPr fontId="3"/>
  </si>
  <si>
    <t>中央一丁目</t>
    <rPh sb="0" eb="2">
      <t>チュウオウ</t>
    </rPh>
    <rPh sb="2" eb="5">
      <t>イッチョウメ</t>
    </rPh>
    <phoneticPr fontId="3"/>
  </si>
  <si>
    <t>小梨町</t>
    <rPh sb="0" eb="3">
      <t>オナシチョウ</t>
    </rPh>
    <phoneticPr fontId="3"/>
  </si>
  <si>
    <t>中央二丁目</t>
    <rPh sb="0" eb="2">
      <t>チュウオウ</t>
    </rPh>
    <rPh sb="2" eb="3">
      <t>ニ</t>
    </rPh>
    <rPh sb="3" eb="5">
      <t>チョウメ</t>
    </rPh>
    <phoneticPr fontId="3"/>
  </si>
  <si>
    <t>忠海町</t>
    <rPh sb="0" eb="3">
      <t>タダノウミチョウ</t>
    </rPh>
    <phoneticPr fontId="3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</si>
  <si>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3"/>
  </si>
  <si>
    <t>中央三丁目</t>
    <rPh sb="0" eb="2">
      <t>チュウオウ</t>
    </rPh>
    <rPh sb="2" eb="5">
      <t>サンチョウメ</t>
    </rPh>
    <phoneticPr fontId="3"/>
  </si>
  <si>
    <t>中央四丁目</t>
    <rPh sb="0" eb="2">
      <t>チュウオウ</t>
    </rPh>
    <rPh sb="2" eb="3">
      <t>４</t>
    </rPh>
    <rPh sb="3" eb="5">
      <t>チョウメ</t>
    </rPh>
    <phoneticPr fontId="3"/>
  </si>
  <si>
    <t>東野町</t>
    <rPh sb="0" eb="3">
      <t>ヒガシノチョウ</t>
    </rPh>
    <phoneticPr fontId="3"/>
  </si>
  <si>
    <t>中央五丁目</t>
    <rPh sb="0" eb="2">
      <t>チュウオウ</t>
    </rPh>
    <rPh sb="2" eb="3">
      <t>ゴ</t>
    </rPh>
    <rPh sb="3" eb="5">
      <t>チョウメ</t>
    </rPh>
    <phoneticPr fontId="3"/>
  </si>
  <si>
    <t>塩町一丁目</t>
    <rPh sb="0" eb="2">
      <t>シオマチ</t>
    </rPh>
    <rPh sb="2" eb="3">
      <t>イチ</t>
    </rPh>
    <rPh sb="3" eb="5">
      <t>チョウメ</t>
    </rPh>
    <phoneticPr fontId="3"/>
  </si>
  <si>
    <t>忠海床浦三丁目</t>
    <rPh sb="0" eb="2">
      <t>タダノウミ</t>
    </rPh>
    <rPh sb="2" eb="4">
      <t>トコウラ</t>
    </rPh>
    <rPh sb="4" eb="7">
      <t>サンチョウメ</t>
    </rPh>
    <phoneticPr fontId="3"/>
  </si>
  <si>
    <t>忠海床浦二丁目</t>
    <rPh sb="0" eb="2">
      <t>タダノウミ</t>
    </rPh>
    <rPh sb="2" eb="4">
      <t>トコウラ</t>
    </rPh>
    <rPh sb="4" eb="7">
      <t>ニチョウメ</t>
    </rPh>
    <phoneticPr fontId="3"/>
  </si>
  <si>
    <t>仁賀町</t>
    <rPh sb="0" eb="3">
      <t>ニカチョウ</t>
    </rPh>
    <phoneticPr fontId="3"/>
  </si>
  <si>
    <t>忠海長浜一丁目</t>
    <rPh sb="0" eb="2">
      <t>タダノウミ</t>
    </rPh>
    <rPh sb="2" eb="4">
      <t>ナガハマ</t>
    </rPh>
    <rPh sb="4" eb="7">
      <t>イッチョウメ</t>
    </rPh>
    <phoneticPr fontId="3"/>
  </si>
  <si>
    <t>塩町二丁目</t>
    <rPh sb="0" eb="2">
      <t>シオマチ</t>
    </rPh>
    <rPh sb="2" eb="5">
      <t>ニチョウメ</t>
    </rPh>
    <phoneticPr fontId="3"/>
  </si>
  <si>
    <t>忠海中町一丁目</t>
    <rPh sb="0" eb="2">
      <t>タダノウミ</t>
    </rPh>
    <rPh sb="2" eb="4">
      <t>ナカマチ</t>
    </rPh>
    <rPh sb="4" eb="7">
      <t>イッチョウメ</t>
    </rPh>
    <phoneticPr fontId="3"/>
  </si>
  <si>
    <t>総計</t>
    <rPh sb="0" eb="2">
      <t>ソウケイ</t>
    </rPh>
    <phoneticPr fontId="3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</si>
  <si>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3"/>
  </si>
  <si>
    <t>本町一丁目</t>
    <rPh sb="0" eb="2">
      <t>ホンマチ</t>
    </rPh>
    <rPh sb="2" eb="5">
      <t>イッチョウメ</t>
    </rPh>
    <phoneticPr fontId="3"/>
  </si>
  <si>
    <t>港町一丁目</t>
    <rPh sb="0" eb="2">
      <t>ミナトマチ</t>
    </rPh>
    <rPh sb="2" eb="5">
      <t>イッチョウメ</t>
    </rPh>
    <phoneticPr fontId="3"/>
  </si>
  <si>
    <t>忠海中町三丁目</t>
    <rPh sb="0" eb="2">
      <t>タダノウミ</t>
    </rPh>
    <rPh sb="2" eb="4">
      <t>ナカマチ</t>
    </rPh>
    <rPh sb="4" eb="7">
      <t>サンチョウメ</t>
    </rPh>
    <phoneticPr fontId="3"/>
  </si>
  <si>
    <t>港町二丁目</t>
    <rPh sb="0" eb="2">
      <t>ミナトマチ</t>
    </rPh>
    <rPh sb="2" eb="5">
      <t>ニチョウメ</t>
    </rPh>
    <phoneticPr fontId="3"/>
  </si>
  <si>
    <t>忠海長浜三丁目</t>
    <rPh sb="0" eb="2">
      <t>タダノウミ</t>
    </rPh>
    <rPh sb="2" eb="4">
      <t>ナガハマ</t>
    </rPh>
    <rPh sb="4" eb="7">
      <t>サンチョウメ</t>
    </rPh>
    <phoneticPr fontId="3"/>
  </si>
  <si>
    <t>忠海中町四丁目</t>
    <rPh sb="0" eb="2">
      <t>タダノウミ</t>
    </rPh>
    <rPh sb="2" eb="4">
      <t>ナカマチ</t>
    </rPh>
    <rPh sb="4" eb="7">
      <t>ヨンチョウメ</t>
    </rPh>
    <phoneticPr fontId="3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</si>
  <si>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3"/>
  </si>
  <si>
    <t>忠海床浦一丁目</t>
    <rPh sb="0" eb="2">
      <t>タダノウミ</t>
    </rPh>
    <rPh sb="2" eb="4">
      <t>トコウラ</t>
    </rPh>
    <rPh sb="4" eb="7">
      <t>イッチョウメ</t>
    </rPh>
    <phoneticPr fontId="3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</si>
  <si>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3"/>
  </si>
  <si>
    <t>港町五丁目</t>
    <rPh sb="0" eb="2">
      <t>ミナトマチ</t>
    </rPh>
    <rPh sb="2" eb="5">
      <t>ゴチョウメ</t>
    </rPh>
    <phoneticPr fontId="3"/>
  </si>
  <si>
    <t>忠海床浦四丁目</t>
    <rPh sb="0" eb="2">
      <t>タダノウミ</t>
    </rPh>
    <rPh sb="2" eb="4">
      <t>トコウラ</t>
    </rPh>
    <rPh sb="4" eb="7">
      <t>ヨンチョウメ</t>
    </rPh>
    <phoneticPr fontId="3"/>
  </si>
  <si>
    <t>本町二丁目</t>
    <rPh sb="0" eb="2">
      <t>ホンマチ</t>
    </rPh>
    <rPh sb="2" eb="5">
      <t>ニチョウメ</t>
    </rPh>
    <phoneticPr fontId="3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</si>
  <si>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3"/>
  </si>
  <si>
    <t>本町三丁目</t>
    <rPh sb="0" eb="2">
      <t>ホンマチ</t>
    </rPh>
    <rPh sb="2" eb="5">
      <t>サンチョウメ</t>
    </rPh>
    <phoneticPr fontId="3"/>
  </si>
  <si>
    <t>本町四丁目</t>
    <rPh sb="0" eb="2">
      <t>ホンマチ</t>
    </rPh>
    <rPh sb="2" eb="5">
      <t>ヨンチョウメ</t>
    </rPh>
    <phoneticPr fontId="3"/>
  </si>
  <si>
    <t>田ノ浦二丁目</t>
    <rPh sb="0" eb="1">
      <t>タ</t>
    </rPh>
    <rPh sb="2" eb="3">
      <t>ウラ</t>
    </rPh>
    <rPh sb="3" eb="6">
      <t>ニチョウメ</t>
    </rPh>
    <phoneticPr fontId="3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</si>
  <si>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3"/>
  </si>
  <si>
    <t>高齢化率</t>
    <rPh sb="0" eb="3">
      <t>コウレイカ</t>
    </rPh>
    <rPh sb="3" eb="4">
      <t>リツ</t>
    </rPh>
    <phoneticPr fontId="3"/>
  </si>
  <si>
    <t>田ノ浦三丁目</t>
    <rPh sb="0" eb="1">
      <t>タ</t>
    </rPh>
    <rPh sb="2" eb="3">
      <t>ウラ</t>
    </rPh>
    <rPh sb="3" eb="6">
      <t>サンチョウメ</t>
    </rPh>
    <phoneticPr fontId="3"/>
  </si>
  <si>
    <t>総　　　合　　　計</t>
    <rPh sb="0" eb="1">
      <t>ソウ</t>
    </rPh>
    <rPh sb="4" eb="5">
      <t>ゴウ</t>
    </rPh>
    <rPh sb="8" eb="9">
      <t>ケイ</t>
    </rPh>
    <phoneticPr fontId="3"/>
  </si>
  <si>
    <t>福田町</t>
    <rPh sb="0" eb="3">
      <t>フクダチョウ</t>
    </rPh>
    <phoneticPr fontId="3"/>
  </si>
  <si>
    <t>前月より</t>
    <rPh sb="0" eb="2">
      <t>ゼンゲツ</t>
    </rPh>
    <phoneticPr fontId="3"/>
  </si>
  <si>
    <t>前年より</t>
    <rPh sb="0" eb="2">
      <t>ゼンネン</t>
    </rPh>
    <phoneticPr fontId="3"/>
  </si>
  <si>
    <t>６５歳以上人口</t>
    <rPh sb="2" eb="5">
      <t>サイイジョウ</t>
    </rPh>
    <rPh sb="5" eb="7">
      <t>ジンコウ</t>
    </rPh>
    <phoneticPr fontId="3"/>
  </si>
  <si>
    <t xml:space="preserve">  </t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</si>
  <si>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3"/>
  </si>
  <si>
    <t>％</t>
  </si>
  <si>
    <t>出生者数</t>
    <rPh sb="0" eb="2">
      <t>シュッショウ</t>
    </rPh>
    <rPh sb="2" eb="3">
      <t>シャ</t>
    </rPh>
    <rPh sb="3" eb="4">
      <t>スウ</t>
    </rPh>
    <phoneticPr fontId="3"/>
  </si>
  <si>
    <t>死亡者数</t>
    <rPh sb="0" eb="3">
      <t>シボウシャ</t>
    </rPh>
    <rPh sb="3" eb="4">
      <t>スウ</t>
    </rPh>
    <phoneticPr fontId="3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</si>
  <si>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3"/>
  </si>
  <si>
    <t>※平成24年7月9日の住民基本台帳法の改正により、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3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</si>
  <si>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3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</si>
  <si>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8"/>
  </si>
  <si>
    <t>広島県竹原市</t>
    <rPh sb="0" eb="3">
      <t>ヒロシマケン</t>
    </rPh>
    <rPh sb="3" eb="6">
      <t>タケハラシ</t>
    </rPh>
    <phoneticPr fontId="8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</si>
  <si>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8"/>
  </si>
  <si>
    <t>男</t>
    <rPh sb="0" eb="1">
      <t>オトコ</t>
    </rPh>
    <phoneticPr fontId="8"/>
  </si>
  <si>
    <t>人</t>
    <rPh sb="0" eb="1">
      <t>ニン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</si>
  <si>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</si>
  <si>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</si>
  <si>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世帯</t>
    <rPh sb="0" eb="2">
      <t>セタイ</t>
    </rPh>
    <phoneticPr fontId="8"/>
  </si>
  <si>
    <t>面積</t>
    <rPh sb="0" eb="2">
      <t>メンセキ</t>
    </rPh>
    <phoneticPr fontId="8"/>
  </si>
  <si>
    <t>ｋ㎡</t>
    <phoneticPr fontId="8"/>
  </si>
  <si>
    <t>現在</t>
    <rPh sb="0" eb="2">
      <t>ゲンザイ</t>
    </rPh>
    <phoneticPr fontId="8"/>
  </si>
  <si>
    <t>大字名</t>
    <rPh sb="0" eb="2">
      <t>オオアザ</t>
    </rPh>
    <rPh sb="2" eb="3">
      <t>メイ</t>
    </rPh>
    <phoneticPr fontId="8"/>
  </si>
  <si>
    <t>世帯数</t>
    <rPh sb="0" eb="3">
      <t>セタイスウ</t>
    </rPh>
    <phoneticPr fontId="8"/>
  </si>
  <si>
    <t>竹原町</t>
    <rPh sb="0" eb="3">
      <t>タケハラチョウ</t>
    </rPh>
    <phoneticPr fontId="8"/>
  </si>
  <si>
    <t>高崎町</t>
    <rPh sb="0" eb="2">
      <t>タカサキ</t>
    </rPh>
    <rPh sb="2" eb="3">
      <t>マチ</t>
    </rPh>
    <phoneticPr fontId="8"/>
  </si>
  <si>
    <t>中央一丁目</t>
    <rPh sb="0" eb="2">
      <t>チュウオウ</t>
    </rPh>
    <rPh sb="2" eb="5">
      <t>イッチョウメ</t>
    </rPh>
    <phoneticPr fontId="8"/>
  </si>
  <si>
    <t>小梨町</t>
    <rPh sb="0" eb="3">
      <t>オナシチョウ</t>
    </rPh>
    <phoneticPr fontId="8"/>
  </si>
  <si>
    <t>中央二丁目</t>
    <rPh sb="0" eb="2">
      <t>チュウオウ</t>
    </rPh>
    <rPh sb="2" eb="3">
      <t>ニ</t>
    </rPh>
    <rPh sb="3" eb="5">
      <t>チョウメ</t>
    </rPh>
    <phoneticPr fontId="8"/>
  </si>
  <si>
    <t>新庄町</t>
    <rPh sb="0" eb="3">
      <t>シンジョウチョウ</t>
    </rPh>
    <phoneticPr fontId="8"/>
  </si>
  <si>
    <t>中央三丁目</t>
    <rPh sb="0" eb="2">
      <t>チュウオウ</t>
    </rPh>
    <rPh sb="2" eb="5">
      <t>サンチョウメ</t>
    </rPh>
    <phoneticPr fontId="8"/>
  </si>
  <si>
    <t>西野町</t>
    <rPh sb="0" eb="3">
      <t>ニシノチョウ</t>
    </rPh>
    <phoneticPr fontId="8"/>
  </si>
  <si>
    <t>中央四丁目</t>
    <rPh sb="0" eb="2">
      <t>チュウオウ</t>
    </rPh>
    <rPh sb="2" eb="3">
      <t>４</t>
    </rPh>
    <rPh sb="3" eb="5">
      <t>チョウメ</t>
    </rPh>
    <phoneticPr fontId="8"/>
  </si>
  <si>
    <t>田万里町</t>
    <rPh sb="0" eb="4">
      <t>タマリチョウ</t>
    </rPh>
    <phoneticPr fontId="8"/>
  </si>
  <si>
    <t>中央五丁目</t>
    <rPh sb="0" eb="2">
      <t>チュウオウ</t>
    </rPh>
    <rPh sb="2" eb="3">
      <t>ゴ</t>
    </rPh>
    <rPh sb="3" eb="5">
      <t>チョウメ</t>
    </rPh>
    <phoneticPr fontId="8"/>
  </si>
  <si>
    <t>仁賀町</t>
    <rPh sb="0" eb="3">
      <t>ニカチョウ</t>
    </rPh>
    <phoneticPr fontId="8"/>
  </si>
  <si>
    <t>塩町一丁目</t>
    <rPh sb="0" eb="2">
      <t>シオマチ</t>
    </rPh>
    <rPh sb="2" eb="3">
      <t>イチ</t>
    </rPh>
    <rPh sb="3" eb="5">
      <t>チョウメ</t>
    </rPh>
    <phoneticPr fontId="8"/>
  </si>
  <si>
    <t>吉名町</t>
    <rPh sb="0" eb="3">
      <t>ヨシナチョウ</t>
    </rPh>
    <phoneticPr fontId="8"/>
  </si>
  <si>
    <t>塩町二丁目</t>
    <rPh sb="0" eb="2">
      <t>シオマチ</t>
    </rPh>
    <rPh sb="2" eb="5">
      <t>ニチョウメ</t>
    </rPh>
    <phoneticPr fontId="8"/>
  </si>
  <si>
    <t>忠海町</t>
    <rPh sb="0" eb="3">
      <t>タダノウミチョウ</t>
    </rPh>
    <phoneticPr fontId="8"/>
  </si>
  <si>
    <t>塩町三丁目</t>
    <rPh sb="0" eb="2">
      <t>シオマチ</t>
    </rPh>
    <rPh sb="2" eb="5">
      <t>サンチョウメ</t>
    </rPh>
    <phoneticPr fontId="8"/>
  </si>
  <si>
    <t>忠海中町一丁目</t>
    <rPh sb="0" eb="2">
      <t>タダノウミ</t>
    </rPh>
    <rPh sb="2" eb="4">
      <t>ナカマチ</t>
    </rPh>
    <rPh sb="4" eb="7">
      <t>イッチョウメ</t>
    </rPh>
    <phoneticPr fontId="8"/>
  </si>
  <si>
    <t>塩町四丁目</t>
    <rPh sb="0" eb="2">
      <t>シオマチ</t>
    </rPh>
    <rPh sb="2" eb="5">
      <t>ヨンチョウメ</t>
    </rPh>
    <phoneticPr fontId="8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</si>
  <si>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8"/>
  </si>
  <si>
    <t>港町一丁目</t>
    <rPh sb="0" eb="2">
      <t>ミナトマチ</t>
    </rPh>
    <rPh sb="2" eb="5">
      <t>イッチョウメ</t>
    </rPh>
    <phoneticPr fontId="8"/>
  </si>
  <si>
    <t>忠海中町三丁目</t>
    <rPh sb="0" eb="2">
      <t>タダノウミ</t>
    </rPh>
    <rPh sb="2" eb="4">
      <t>ナカマチ</t>
    </rPh>
    <rPh sb="4" eb="7">
      <t>サンチョウメ</t>
    </rPh>
    <phoneticPr fontId="8"/>
  </si>
  <si>
    <t>港町二丁目</t>
    <rPh sb="0" eb="2">
      <t>ミナトマチ</t>
    </rPh>
    <rPh sb="2" eb="5">
      <t>ニチョウメ</t>
    </rPh>
    <phoneticPr fontId="8"/>
  </si>
  <si>
    <t>忠海中町四丁目</t>
    <rPh sb="0" eb="2">
      <t>タダノウミ</t>
    </rPh>
    <rPh sb="2" eb="4">
      <t>ナカマチ</t>
    </rPh>
    <rPh sb="4" eb="7">
      <t>ヨンチョウメ</t>
    </rPh>
    <phoneticPr fontId="8"/>
  </si>
  <si>
    <t>港町三丁目</t>
    <rPh sb="0" eb="2">
      <t>ミナトマチ</t>
    </rPh>
    <rPh sb="2" eb="5">
      <t>サンチョウメ</t>
    </rPh>
    <phoneticPr fontId="8"/>
  </si>
  <si>
    <t>忠海床浦一丁目</t>
    <rPh sb="0" eb="2">
      <t>タダノウミ</t>
    </rPh>
    <rPh sb="2" eb="4">
      <t>トコウラ</t>
    </rPh>
    <rPh sb="4" eb="7">
      <t>イッチョウメ</t>
    </rPh>
    <phoneticPr fontId="8"/>
  </si>
  <si>
    <t>港町四丁目</t>
    <rPh sb="0" eb="2">
      <t>ミナトマチ</t>
    </rPh>
    <rPh sb="2" eb="5">
      <t>ヨンチョウメ</t>
    </rPh>
    <phoneticPr fontId="8"/>
  </si>
  <si>
    <t>忠海床浦二丁目</t>
    <rPh sb="0" eb="2">
      <t>タダノウミ</t>
    </rPh>
    <rPh sb="2" eb="4">
      <t>トコウラ</t>
    </rPh>
    <rPh sb="4" eb="7">
      <t>ニチョウメ</t>
    </rPh>
    <phoneticPr fontId="8"/>
  </si>
  <si>
    <t>港町五丁目</t>
    <rPh sb="0" eb="2">
      <t>ミナトマチ</t>
    </rPh>
    <rPh sb="2" eb="5">
      <t>ゴチョウメ</t>
    </rPh>
    <phoneticPr fontId="8"/>
  </si>
  <si>
    <t>忠海床浦三丁目</t>
    <rPh sb="0" eb="2">
      <t>タダノウミ</t>
    </rPh>
    <rPh sb="2" eb="4">
      <t>トコウラ</t>
    </rPh>
    <rPh sb="4" eb="7">
      <t>サンチョウメ</t>
    </rPh>
    <phoneticPr fontId="8"/>
  </si>
  <si>
    <t>本町一丁目</t>
    <rPh sb="0" eb="2">
      <t>ホンマチ</t>
    </rPh>
    <rPh sb="2" eb="5">
      <t>イッチョウメ</t>
    </rPh>
    <phoneticPr fontId="8"/>
  </si>
  <si>
    <t>忠海床浦四丁目</t>
    <rPh sb="0" eb="2">
      <t>タダノウミ</t>
    </rPh>
    <rPh sb="2" eb="4">
      <t>トコウラ</t>
    </rPh>
    <rPh sb="4" eb="7">
      <t>ヨンチョウメ</t>
    </rPh>
    <phoneticPr fontId="8"/>
  </si>
  <si>
    <t>本町二丁目</t>
    <rPh sb="0" eb="2">
      <t>ホンマチ</t>
    </rPh>
    <rPh sb="2" eb="5">
      <t>ニチョウメ</t>
    </rPh>
    <phoneticPr fontId="8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</si>
  <si>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8"/>
  </si>
  <si>
    <t>本町三丁目</t>
    <rPh sb="0" eb="2">
      <t>ホンマチ</t>
    </rPh>
    <rPh sb="2" eb="5">
      <t>サンチョウメ</t>
    </rPh>
    <phoneticPr fontId="8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</si>
  <si>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8"/>
  </si>
  <si>
    <t>本町四丁目</t>
    <rPh sb="0" eb="2">
      <t>ホンマチ</t>
    </rPh>
    <rPh sb="2" eb="5">
      <t>ヨンチョウメ</t>
    </rPh>
    <phoneticPr fontId="8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</si>
  <si>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8"/>
  </si>
  <si>
    <t>田ノ浦一丁目</t>
    <rPh sb="0" eb="1">
      <t>タ</t>
    </rPh>
    <rPh sb="2" eb="3">
      <t>ウラ</t>
    </rPh>
    <rPh sb="3" eb="6">
      <t>イッチョウメ</t>
    </rPh>
    <phoneticPr fontId="8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</si>
  <si>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8"/>
  </si>
  <si>
    <t>田ノ浦二丁目</t>
    <rPh sb="0" eb="1">
      <t>タ</t>
    </rPh>
    <rPh sb="2" eb="3">
      <t>ウラ</t>
    </rPh>
    <rPh sb="3" eb="6">
      <t>ニチョウメ</t>
    </rPh>
    <phoneticPr fontId="8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</si>
  <si>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8"/>
  </si>
  <si>
    <t>総計</t>
    <rPh sb="0" eb="2">
      <t>ソウケイ</t>
    </rPh>
    <phoneticPr fontId="8"/>
  </si>
  <si>
    <t>６５歳以上</t>
    <rPh sb="2" eb="5">
      <t>サイイジョウ</t>
    </rPh>
    <phoneticPr fontId="8"/>
  </si>
  <si>
    <t>高齢化率</t>
    <rPh sb="0" eb="3">
      <t>コウレイカ</t>
    </rPh>
    <rPh sb="3" eb="4">
      <t>リツ</t>
    </rPh>
    <phoneticPr fontId="8"/>
  </si>
  <si>
    <t>田ノ浦三丁目</t>
    <rPh sb="0" eb="1">
      <t>タ</t>
    </rPh>
    <rPh sb="2" eb="3">
      <t>ウラ</t>
    </rPh>
    <rPh sb="3" eb="6">
      <t>サンチョウメ</t>
    </rPh>
    <phoneticPr fontId="8"/>
  </si>
  <si>
    <t>忠海長浜一丁目</t>
    <rPh sb="0" eb="2">
      <t>タダノウミ</t>
    </rPh>
    <rPh sb="2" eb="4">
      <t>ナガハマ</t>
    </rPh>
    <rPh sb="4" eb="7">
      <t>イッチョウメ</t>
    </rPh>
    <phoneticPr fontId="8"/>
  </si>
  <si>
    <t>下野町</t>
    <rPh sb="0" eb="3">
      <t>シモノチョウ</t>
    </rPh>
    <phoneticPr fontId="8"/>
  </si>
  <si>
    <t>忠海長浜三丁目</t>
    <rPh sb="0" eb="2">
      <t>タダノウミ</t>
    </rPh>
    <rPh sb="2" eb="4">
      <t>ナガハマ</t>
    </rPh>
    <rPh sb="4" eb="7">
      <t>サンチョウメ</t>
    </rPh>
    <phoneticPr fontId="8"/>
  </si>
  <si>
    <t>東野町</t>
    <rPh sb="0" eb="3">
      <t>ヒガシノチョウ</t>
    </rPh>
    <phoneticPr fontId="8"/>
  </si>
  <si>
    <t>総　　　合　　　計</t>
    <rPh sb="0" eb="1">
      <t>ソウ</t>
    </rPh>
    <rPh sb="4" eb="5">
      <t>ゴウ</t>
    </rPh>
    <rPh sb="8" eb="9">
      <t>ケイ</t>
    </rPh>
    <phoneticPr fontId="8"/>
  </si>
  <si>
    <t>福田町</t>
    <rPh sb="0" eb="3">
      <t>フクダチョウ</t>
    </rPh>
    <phoneticPr fontId="8"/>
  </si>
  <si>
    <t>前月より</t>
    <rPh sb="0" eb="2">
      <t>ゼンゲツ</t>
    </rPh>
    <phoneticPr fontId="8"/>
  </si>
  <si>
    <t>前年より</t>
    <rPh sb="0" eb="2">
      <t>ゼンネン</t>
    </rPh>
    <phoneticPr fontId="8"/>
  </si>
  <si>
    <t>６５歳以上人口</t>
    <rPh sb="2" eb="5">
      <t>サイイジョウ</t>
    </rPh>
    <rPh sb="5" eb="7">
      <t>ジンコウ</t>
    </rPh>
    <phoneticPr fontId="8"/>
  </si>
  <si>
    <t xml:space="preserve">  </t>
    <phoneticPr fontId="8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</si>
  <si>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8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</si>
  <si>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8"/>
  </si>
  <si>
    <t>％</t>
    <phoneticPr fontId="8"/>
  </si>
  <si>
    <t>出生者数</t>
    <rPh sb="0" eb="2">
      <t>シュッショウ</t>
    </rPh>
    <rPh sb="2" eb="3">
      <t>シャ</t>
    </rPh>
    <rPh sb="3" eb="4">
      <t>スウ</t>
    </rPh>
    <phoneticPr fontId="8"/>
  </si>
  <si>
    <t>死亡者数</t>
    <rPh sb="0" eb="3">
      <t>シボウシャ</t>
    </rPh>
    <rPh sb="3" eb="4">
      <t>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</si>
</sst>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[$-411]ggge&quot;年&quot;m&quot;月&quot;d&quot;日&quot;;@"/>
    <numFmt numFmtId="178" formatCode="#,##0_ 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b/>
      <sz val="18"/>
      <name val="ＭＳ Ｐ明朝"/>
      <family val="1"/>
    </font>
    <font>
      <sz val="12"/>
      <name val="ＭＳ Ｐ明朝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38" fontId="4" fillId="0" borderId="0" xfId="4" applyFont="1">
      <alignment vertical="center"/>
    </xf>
    <xf numFmtId="38" fontId="4" fillId="0" borderId="0" xfId="4" applyFont="1" applyAlignment="1">
      <alignment horizontal="center" vertical="center"/>
    </xf>
    <xf numFmtId="38" fontId="5" fillId="0" borderId="0" xfId="4" applyFont="1" applyAlignment="1">
      <alignment horizontal="center" vertical="center"/>
    </xf>
    <xf numFmtId="38" fontId="5" fillId="0" borderId="0" xfId="4" applyFont="1">
      <alignment vertical="center"/>
    </xf>
    <xf numFmtId="38" fontId="4" fillId="0" borderId="0" xfId="4" applyFont="1" applyAlignment="1">
      <alignment horizontal="left" vertical="center"/>
    </xf>
    <xf numFmtId="38" fontId="4" fillId="0" borderId="0" xfId="4" applyFont="1" applyAlignment="1">
      <alignment horizontal="left" vertical="center" indent="1"/>
    </xf>
    <xf numFmtId="38" fontId="4" fillId="0" borderId="0" xfId="4" applyFont="1" applyAlignment="1">
      <alignment horizontal="right" vertical="center"/>
    </xf>
    <xf numFmtId="38" fontId="4" fillId="0" borderId="0" xfId="4" applyFont="1" applyAlignment="1">
      <alignment vertical="center"/>
    </xf>
    <xf numFmtId="38" fontId="5" fillId="0" borderId="13" xfId="4" applyFont="1" applyBorder="1" applyAlignment="1">
      <alignment horizontal="center" vertical="center"/>
    </xf>
    <xf numFmtId="38" fontId="7" fillId="0" borderId="0" xfId="4" applyFont="1" applyAlignment="1">
      <alignment horizontal="right" vertical="center"/>
    </xf>
    <xf numFmtId="38" fontId="5" fillId="0" borderId="13" xfId="4" applyFont="1" applyBorder="1">
      <alignment vertical="center"/>
    </xf>
    <xf numFmtId="10" fontId="5" fillId="0" borderId="13" xfId="4" applyNumberFormat="1" applyFont="1" applyBorder="1">
      <alignment vertical="center"/>
    </xf>
    <xf numFmtId="38" fontId="4" fillId="0" borderId="0" xfId="4" applyFont="1" applyBorder="1">
      <alignment vertical="center"/>
    </xf>
    <xf numFmtId="38" fontId="5" fillId="0" borderId="0" xfId="4" applyFont="1" applyBorder="1" applyAlignment="1">
      <alignment horizontal="center" vertical="center"/>
    </xf>
    <xf numFmtId="178" fontId="0" fillId="0" borderId="13" xfId="0" applyNumberFormat="1" applyBorder="1" applyAlignment="1">
      <alignment horizontal="right" vertical="center"/>
    </xf>
    <xf numFmtId="38" fontId="4" fillId="0" borderId="0" xfId="4" applyFont="1" applyAlignment="1">
      <alignment horizontal="center" vertical="center"/>
    </xf>
    <xf numFmtId="38" fontId="4" fillId="0" borderId="0" xfId="4" applyFont="1" applyAlignment="1">
      <alignment horizontal="right" vertical="center"/>
    </xf>
    <xf numFmtId="38" fontId="4" fillId="0" borderId="0" xfId="4" applyFont="1" applyAlignment="1">
      <alignment horizontal="left" vertical="center"/>
    </xf>
    <xf numFmtId="38" fontId="5" fillId="0" borderId="13" xfId="4" applyFont="1" applyBorder="1" applyAlignment="1">
      <alignment horizontal="center" vertical="center"/>
    </xf>
    <xf numFmtId="38" fontId="5" fillId="0" borderId="0" xfId="4" applyFont="1" applyBorder="1">
      <alignment vertical="center"/>
    </xf>
    <xf numFmtId="38" fontId="6" fillId="0" borderId="0" xfId="4" applyFont="1" applyAlignment="1">
      <alignment horizontal="center" vertical="center"/>
    </xf>
    <xf numFmtId="38" fontId="4" fillId="0" borderId="0" xfId="4" applyFont="1" applyAlignment="1">
      <alignment horizontal="center" vertical="center"/>
    </xf>
    <xf numFmtId="38" fontId="4" fillId="0" borderId="0" xfId="4" applyFont="1" applyAlignment="1">
      <alignment horizontal="right" vertical="center"/>
    </xf>
    <xf numFmtId="38" fontId="4" fillId="0" borderId="0" xfId="4" applyFont="1" applyAlignment="1">
      <alignment horizontal="left" vertical="center"/>
    </xf>
    <xf numFmtId="40" fontId="4" fillId="0" borderId="0" xfId="4" applyNumberFormat="1" applyFont="1" applyAlignment="1">
      <alignment horizontal="right" vertical="center"/>
    </xf>
    <xf numFmtId="177" fontId="4" fillId="0" borderId="0" xfId="4" applyNumberFormat="1" applyFont="1" applyAlignment="1">
      <alignment horizontal="right" vertical="center"/>
    </xf>
    <xf numFmtId="177" fontId="4" fillId="0" borderId="0" xfId="4" applyNumberFormat="1" applyFont="1" applyAlignment="1">
      <alignment horizontal="left" vertical="center"/>
    </xf>
    <xf numFmtId="38" fontId="5" fillId="0" borderId="1" xfId="4" applyFont="1" applyBorder="1" applyAlignment="1">
      <alignment horizontal="center" vertical="center"/>
    </xf>
    <xf numFmtId="38" fontId="5" fillId="0" borderId="4" xfId="4" applyFont="1" applyBorder="1" applyAlignment="1">
      <alignment horizontal="center" vertical="center"/>
    </xf>
    <xf numFmtId="38" fontId="5" fillId="0" borderId="6" xfId="4" applyFont="1" applyBorder="1" applyAlignment="1">
      <alignment horizontal="center" vertical="center"/>
    </xf>
    <xf numFmtId="38" fontId="5" fillId="0" borderId="13" xfId="4" applyFont="1" applyBorder="1" applyAlignment="1">
      <alignment horizontal="center" vertical="center"/>
    </xf>
    <xf numFmtId="38" fontId="5" fillId="0" borderId="14" xfId="4" applyFont="1" applyBorder="1" applyAlignment="1">
      <alignment horizontal="right" vertical="center"/>
    </xf>
    <xf numFmtId="38" fontId="5" fillId="0" borderId="2" xfId="4" applyFont="1" applyBorder="1" applyAlignment="1">
      <alignment horizontal="left" vertical="center"/>
    </xf>
    <xf numFmtId="38" fontId="5" fillId="0" borderId="0" xfId="4" applyFont="1" applyBorder="1" applyAlignment="1">
      <alignment horizontal="left" vertical="center"/>
    </xf>
    <xf numFmtId="38" fontId="5" fillId="0" borderId="7" xfId="4" applyFont="1" applyBorder="1" applyAlignment="1">
      <alignment horizontal="left" vertical="center"/>
    </xf>
    <xf numFmtId="38" fontId="5" fillId="0" borderId="2" xfId="4" applyFont="1" applyBorder="1" applyAlignment="1">
      <alignment horizontal="right" vertical="center"/>
    </xf>
    <xf numFmtId="38" fontId="5" fillId="0" borderId="0" xfId="4" applyFont="1" applyBorder="1" applyAlignment="1">
      <alignment horizontal="right" vertical="center"/>
    </xf>
    <xf numFmtId="38" fontId="5" fillId="0" borderId="7" xfId="4" applyFont="1" applyBorder="1" applyAlignment="1">
      <alignment horizontal="right" vertical="center"/>
    </xf>
    <xf numFmtId="38" fontId="5" fillId="0" borderId="15" xfId="4" applyFont="1" applyBorder="1" applyAlignment="1">
      <alignment horizontal="right" vertical="center"/>
    </xf>
    <xf numFmtId="38" fontId="5" fillId="0" borderId="9" xfId="4" applyFont="1" applyBorder="1" applyAlignment="1">
      <alignment horizontal="right" vertical="center"/>
    </xf>
    <xf numFmtId="38" fontId="5" fillId="0" borderId="10" xfId="4" applyFont="1" applyBorder="1" applyAlignment="1">
      <alignment horizontal="right" vertical="center"/>
    </xf>
    <xf numFmtId="38" fontId="5" fillId="0" borderId="11" xfId="4" applyFont="1" applyBorder="1" applyAlignment="1">
      <alignment horizontal="right" vertical="center"/>
    </xf>
    <xf numFmtId="38" fontId="5" fillId="0" borderId="9" xfId="4" applyFont="1" applyBorder="1" applyAlignment="1">
      <alignment horizontal="left" vertical="center"/>
    </xf>
    <xf numFmtId="38" fontId="5" fillId="0" borderId="10" xfId="4" applyFont="1" applyBorder="1" applyAlignment="1">
      <alignment horizontal="left" vertical="center"/>
    </xf>
    <xf numFmtId="38" fontId="5" fillId="0" borderId="11" xfId="4" applyFont="1" applyBorder="1" applyAlignment="1">
      <alignment horizontal="left" vertical="center"/>
    </xf>
    <xf numFmtId="38" fontId="5" fillId="0" borderId="12" xfId="4" applyFont="1" applyBorder="1" applyAlignment="1">
      <alignment horizontal="right" vertical="center"/>
    </xf>
    <xf numFmtId="176" fontId="4" fillId="0" borderId="0" xfId="4" applyNumberFormat="1" applyFont="1" applyAlignment="1">
      <alignment horizontal="right" vertical="center" shrinkToFit="1"/>
    </xf>
    <xf numFmtId="176" fontId="4" fillId="0" borderId="0" xfId="4" applyNumberFormat="1" applyFont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38" fontId="5" fillId="0" borderId="3" xfId="4" applyFont="1" applyBorder="1" applyAlignment="1">
      <alignment horizontal="left" vertical="center"/>
    </xf>
    <xf numFmtId="38" fontId="5" fillId="0" borderId="5" xfId="4" applyFont="1" applyBorder="1" applyAlignment="1">
      <alignment horizontal="left" vertical="center"/>
    </xf>
    <xf numFmtId="38" fontId="5" fillId="0" borderId="8" xfId="4" applyFont="1" applyBorder="1" applyAlignment="1">
      <alignment horizontal="left" vertical="center"/>
    </xf>
    <xf numFmtId="38" fontId="5" fillId="0" borderId="3" xfId="4" applyFont="1" applyBorder="1" applyAlignment="1">
      <alignment horizontal="right" vertical="center"/>
    </xf>
    <xf numFmtId="38" fontId="5" fillId="0" borderId="5" xfId="4" applyFont="1" applyBorder="1" applyAlignment="1">
      <alignment horizontal="right" vertical="center"/>
    </xf>
    <xf numFmtId="38" fontId="5" fillId="0" borderId="8" xfId="4" applyFont="1" applyBorder="1" applyAlignment="1">
      <alignment horizontal="right" vertical="center"/>
    </xf>
    <xf numFmtId="38" fontId="10" fillId="0" borderId="0" xfId="68" applyFont="1" applyAlignment="1">
      <alignment horizontal="center" vertical="center"/>
    </xf>
    <xf numFmtId="38" fontId="11" fillId="0" borderId="0" xfId="68" applyFont="1">
      <alignment vertical="center"/>
    </xf>
    <xf numFmtId="38" fontId="11" fillId="0" borderId="0" xfId="68" applyFont="1" applyAlignment="1">
      <alignment horizontal="center" vertical="center"/>
    </xf>
    <xf numFmtId="38" fontId="12" fillId="0" borderId="0" xfId="68" applyFont="1" applyAlignment="1">
      <alignment horizontal="right" vertical="center"/>
    </xf>
    <xf numFmtId="38" fontId="11" fillId="0" borderId="0" xfId="68" applyFont="1" applyAlignment="1">
      <alignment horizontal="center" vertical="center"/>
    </xf>
    <xf numFmtId="38" fontId="11" fillId="0" borderId="0" xfId="68" applyFont="1" applyAlignment="1">
      <alignment horizontal="right" vertical="center"/>
    </xf>
    <xf numFmtId="38" fontId="11" fillId="0" borderId="0" xfId="68" applyFont="1" applyAlignment="1">
      <alignment horizontal="right" vertical="center"/>
    </xf>
    <xf numFmtId="38" fontId="11" fillId="0" borderId="0" xfId="68" applyFont="1" applyAlignment="1">
      <alignment horizontal="left" vertical="center"/>
    </xf>
    <xf numFmtId="38" fontId="13" fillId="0" borderId="0" xfId="68" applyFont="1">
      <alignment vertical="center"/>
    </xf>
    <xf numFmtId="38" fontId="11" fillId="0" borderId="0" xfId="68" applyFont="1" applyAlignment="1">
      <alignment vertical="center"/>
    </xf>
    <xf numFmtId="38" fontId="11" fillId="0" borderId="0" xfId="68" applyFont="1" applyAlignment="1">
      <alignment horizontal="left" vertical="center"/>
    </xf>
    <xf numFmtId="40" fontId="11" fillId="0" borderId="0" xfId="68" applyNumberFormat="1" applyFont="1" applyAlignment="1">
      <alignment horizontal="right" vertical="center"/>
    </xf>
    <xf numFmtId="177" fontId="11" fillId="0" borderId="0" xfId="68" applyNumberFormat="1" applyFont="1" applyAlignment="1">
      <alignment horizontal="right" vertical="center"/>
    </xf>
    <xf numFmtId="177" fontId="11" fillId="0" borderId="0" xfId="68" applyNumberFormat="1" applyFont="1" applyAlignment="1">
      <alignment horizontal="left" vertical="center"/>
    </xf>
    <xf numFmtId="38" fontId="13" fillId="0" borderId="1" xfId="68" applyFont="1" applyBorder="1" applyAlignment="1">
      <alignment horizontal="center" vertical="center"/>
    </xf>
    <xf numFmtId="38" fontId="13" fillId="0" borderId="4" xfId="68" applyFont="1" applyBorder="1" applyAlignment="1">
      <alignment horizontal="center" vertical="center"/>
    </xf>
    <xf numFmtId="38" fontId="13" fillId="0" borderId="6" xfId="68" applyFont="1" applyBorder="1" applyAlignment="1">
      <alignment horizontal="center" vertical="center"/>
    </xf>
    <xf numFmtId="38" fontId="13" fillId="0" borderId="13" xfId="68" applyFont="1" applyBorder="1" applyAlignment="1">
      <alignment horizontal="center" vertical="center"/>
    </xf>
    <xf numFmtId="38" fontId="13" fillId="0" borderId="0" xfId="68" applyFont="1" applyAlignment="1">
      <alignment horizontal="center" vertical="center"/>
    </xf>
    <xf numFmtId="38" fontId="13" fillId="0" borderId="2" xfId="68" applyFont="1" applyBorder="1" applyAlignment="1">
      <alignment horizontal="left" vertical="center"/>
    </xf>
    <xf numFmtId="38" fontId="13" fillId="0" borderId="0" xfId="68" applyFont="1" applyBorder="1" applyAlignment="1">
      <alignment horizontal="left" vertical="center"/>
    </xf>
    <xf numFmtId="38" fontId="13" fillId="0" borderId="7" xfId="68" applyFont="1" applyBorder="1" applyAlignment="1">
      <alignment horizontal="left" vertical="center"/>
    </xf>
    <xf numFmtId="38" fontId="13" fillId="0" borderId="9" xfId="68" applyFont="1" applyBorder="1" applyAlignment="1">
      <alignment horizontal="right" vertical="center"/>
    </xf>
    <xf numFmtId="38" fontId="13" fillId="0" borderId="10" xfId="68" applyFont="1" applyBorder="1" applyAlignment="1">
      <alignment horizontal="right" vertical="center"/>
    </xf>
    <xf numFmtId="38" fontId="13" fillId="0" borderId="11" xfId="68" applyFont="1" applyBorder="1" applyAlignment="1">
      <alignment horizontal="right" vertical="center"/>
    </xf>
    <xf numFmtId="38" fontId="13" fillId="0" borderId="9" xfId="68" applyFont="1" applyBorder="1" applyAlignment="1">
      <alignment horizontal="left" vertical="center"/>
    </xf>
    <xf numFmtId="38" fontId="13" fillId="0" borderId="10" xfId="68" applyFont="1" applyBorder="1" applyAlignment="1">
      <alignment horizontal="left" vertical="center"/>
    </xf>
    <xf numFmtId="38" fontId="13" fillId="0" borderId="11" xfId="68" applyFont="1" applyBorder="1" applyAlignment="1">
      <alignment horizontal="left" vertical="center"/>
    </xf>
    <xf numFmtId="38" fontId="13" fillId="0" borderId="14" xfId="68" applyFont="1" applyBorder="1" applyAlignment="1">
      <alignment horizontal="right" vertical="center"/>
    </xf>
    <xf numFmtId="38" fontId="13" fillId="0" borderId="2" xfId="68" applyFont="1" applyBorder="1" applyAlignment="1">
      <alignment horizontal="right" vertical="center"/>
    </xf>
    <xf numFmtId="38" fontId="13" fillId="0" borderId="0" xfId="68" applyFont="1" applyBorder="1" applyAlignment="1">
      <alignment horizontal="right" vertical="center"/>
    </xf>
    <xf numFmtId="38" fontId="13" fillId="0" borderId="7" xfId="68" applyFont="1" applyBorder="1" applyAlignment="1">
      <alignment horizontal="right" vertical="center"/>
    </xf>
    <xf numFmtId="38" fontId="13" fillId="0" borderId="15" xfId="68" applyFont="1" applyBorder="1" applyAlignment="1">
      <alignment horizontal="right" vertical="center"/>
    </xf>
    <xf numFmtId="38" fontId="13" fillId="0" borderId="13" xfId="68" applyFont="1" applyBorder="1" applyAlignment="1">
      <alignment horizontal="center" vertical="center"/>
    </xf>
    <xf numFmtId="38" fontId="13" fillId="0" borderId="13" xfId="68" applyFont="1" applyBorder="1">
      <alignment vertical="center"/>
    </xf>
    <xf numFmtId="10" fontId="13" fillId="0" borderId="13" xfId="68" applyNumberFormat="1" applyFont="1" applyBorder="1">
      <alignment vertical="center"/>
    </xf>
    <xf numFmtId="38" fontId="13" fillId="0" borderId="2" xfId="68" applyNumberFormat="1" applyFont="1" applyBorder="1" applyAlignment="1">
      <alignment horizontal="right" vertical="center"/>
    </xf>
    <xf numFmtId="38" fontId="13" fillId="0" borderId="3" xfId="68" applyFont="1" applyBorder="1" applyAlignment="1">
      <alignment horizontal="left" vertical="center"/>
    </xf>
    <xf numFmtId="38" fontId="13" fillId="0" borderId="5" xfId="68" applyFont="1" applyBorder="1" applyAlignment="1">
      <alignment horizontal="left" vertical="center"/>
    </xf>
    <xf numFmtId="38" fontId="13" fillId="0" borderId="8" xfId="68" applyFont="1" applyBorder="1" applyAlignment="1">
      <alignment horizontal="left" vertical="center"/>
    </xf>
    <xf numFmtId="38" fontId="13" fillId="0" borderId="3" xfId="68" applyFont="1" applyBorder="1" applyAlignment="1">
      <alignment horizontal="right" vertical="center"/>
    </xf>
    <xf numFmtId="38" fontId="13" fillId="0" borderId="5" xfId="68" applyFont="1" applyBorder="1" applyAlignment="1">
      <alignment horizontal="right" vertical="center"/>
    </xf>
    <xf numFmtId="38" fontId="13" fillId="0" borderId="8" xfId="68" applyFont="1" applyBorder="1" applyAlignment="1">
      <alignment horizontal="right" vertical="center"/>
    </xf>
    <xf numFmtId="38" fontId="13" fillId="0" borderId="12" xfId="68" applyFont="1" applyBorder="1" applyAlignment="1">
      <alignment horizontal="right" vertical="center"/>
    </xf>
    <xf numFmtId="176" fontId="11" fillId="0" borderId="0" xfId="68" applyNumberFormat="1" applyFont="1" applyAlignment="1">
      <alignment horizontal="right" vertical="center" shrinkToFit="1"/>
    </xf>
    <xf numFmtId="176" fontId="11" fillId="0" borderId="0" xfId="68" applyNumberFormat="1" applyFont="1" applyAlignment="1">
      <alignment horizontal="right" vertical="center"/>
    </xf>
    <xf numFmtId="38" fontId="11" fillId="0" borderId="0" xfId="68" applyFont="1" applyAlignment="1">
      <alignment horizontal="left" vertical="center" indent="1"/>
    </xf>
    <xf numFmtId="0" fontId="11" fillId="0" borderId="0" xfId="69" applyNumberFormat="1" applyFont="1" applyAlignment="1">
      <alignment horizontal="right" vertical="center"/>
    </xf>
  </cellXfs>
  <cellStyles count="70">
    <cellStyle name="パーセント 2" xfId="1"/>
    <cellStyle name="パーセント 3" xfId="2"/>
    <cellStyle name="パーセント 4" xfId="69"/>
    <cellStyle name="桁区切り 2" xfId="3"/>
    <cellStyle name="桁区切り 3" xfId="4"/>
    <cellStyle name="桁区切り 4" xfId="68"/>
    <cellStyle name="標準" xfId="0" builtinId="0"/>
    <cellStyle name="標準 10" xfId="5"/>
    <cellStyle name="標準 11" xfId="6"/>
    <cellStyle name="標準 12" xfId="7"/>
    <cellStyle name="標準 13" xfId="8"/>
    <cellStyle name="標準 14" xfId="9"/>
    <cellStyle name="標準 15" xfId="10"/>
    <cellStyle name="標準 16" xfId="11"/>
    <cellStyle name="標準 17" xfId="12"/>
    <cellStyle name="標準 18" xfId="13"/>
    <cellStyle name="標準 19" xfId="14"/>
    <cellStyle name="標準 2" xfId="15"/>
    <cellStyle name="標準 20" xfId="16"/>
    <cellStyle name="標準 21" xfId="17"/>
    <cellStyle name="標準 22" xfId="18"/>
    <cellStyle name="標準 23" xfId="19"/>
    <cellStyle name="標準 24" xfId="20"/>
    <cellStyle name="標準 25" xfId="21"/>
    <cellStyle name="標準 26" xfId="22"/>
    <cellStyle name="標準 27" xfId="23"/>
    <cellStyle name="標準 28" xfId="24"/>
    <cellStyle name="標準 29" xfId="25"/>
    <cellStyle name="標準 3" xfId="26"/>
    <cellStyle name="標準 30" xfId="27"/>
    <cellStyle name="標準 31" xfId="28"/>
    <cellStyle name="標準 32" xfId="29"/>
    <cellStyle name="標準 33" xfId="30"/>
    <cellStyle name="標準 34" xfId="31"/>
    <cellStyle name="標準 35" xfId="32"/>
    <cellStyle name="標準 36" xfId="33"/>
    <cellStyle name="標準 37" xfId="34"/>
    <cellStyle name="標準 38" xfId="35"/>
    <cellStyle name="標準 39" xfId="36"/>
    <cellStyle name="標準 4" xfId="37"/>
    <cellStyle name="標準 40" xfId="38"/>
    <cellStyle name="標準 41" xfId="39"/>
    <cellStyle name="標準 42" xfId="40"/>
    <cellStyle name="標準 43" xfId="41"/>
    <cellStyle name="標準 44" xfId="42"/>
    <cellStyle name="標準 45" xfId="43"/>
    <cellStyle name="標準 46" xfId="44"/>
    <cellStyle name="標準 47" xfId="45"/>
    <cellStyle name="標準 48" xfId="46"/>
    <cellStyle name="標準 49" xfId="47"/>
    <cellStyle name="標準 5" xfId="48"/>
    <cellStyle name="標準 50" xfId="49"/>
    <cellStyle name="標準 51" xfId="50"/>
    <cellStyle name="標準 52" xfId="51"/>
    <cellStyle name="標準 53" xfId="52"/>
    <cellStyle name="標準 54" xfId="53"/>
    <cellStyle name="標準 55" xfId="54"/>
    <cellStyle name="標準 56" xfId="55"/>
    <cellStyle name="標準 57" xfId="56"/>
    <cellStyle name="標準 58" xfId="57"/>
    <cellStyle name="標準 59" xfId="58"/>
    <cellStyle name="標準 6" xfId="59"/>
    <cellStyle name="標準 60" xfId="60"/>
    <cellStyle name="標準 61" xfId="61"/>
    <cellStyle name="標準 62" xfId="62"/>
    <cellStyle name="標準 63" xfId="63"/>
    <cellStyle name="標準 64" xfId="64"/>
    <cellStyle name="標準 7" xfId="65"/>
    <cellStyle name="標準 8" xfId="66"/>
    <cellStyle name="標準 9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7155\Downloads\&#20154;&#21475;&#21450;&#12403;&#19990;&#24111;&#25968;(&#65330;&#65302;&#24180;&#24230;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.4"/>
      <sheetName val="R6.4(日外別)"/>
      <sheetName val="R6.5"/>
      <sheetName val="R6.5(日外別)"/>
      <sheetName val="R6.6"/>
      <sheetName val="R6.6(日外別)"/>
      <sheetName val="R6.7"/>
      <sheetName val="R6.7(日外別)"/>
      <sheetName val="R6.8"/>
      <sheetName val="R6.8(日外別)"/>
      <sheetName val="R6.9"/>
      <sheetName val="R6.9(日外別)"/>
      <sheetName val="R6.10"/>
      <sheetName val="R6.10(日外別)"/>
      <sheetName val="R6.11"/>
      <sheetName val="R6.11(日外別)"/>
      <sheetName val="R6.12"/>
      <sheetName val="R6.12(日外別)"/>
      <sheetName val="R7.1"/>
      <sheetName val="R7.1(日外別)"/>
      <sheetName val="R7.2"/>
      <sheetName val="R7.2(日外別)"/>
      <sheetName val="R7.3"/>
      <sheetName val="R7.3(日外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1">
          <cell r="AA31">
            <v>11813</v>
          </cell>
          <cell r="AM31">
            <v>22464</v>
          </cell>
        </row>
      </sheetData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zoomScaleSheetLayoutView="100" workbookViewId="0">
      <selection activeCell="AU12" sqref="AU12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4" ht="18.75" customHeight="1" x14ac:dyDescent="0.2">
      <c r="AP2" s="10" t="s">
        <v>4</v>
      </c>
    </row>
    <row r="3" spans="2:44" ht="18.75" customHeight="1" x14ac:dyDescent="0.2">
      <c r="B3" s="22" t="s">
        <v>72</v>
      </c>
      <c r="C3" s="22"/>
      <c r="D3" s="22"/>
      <c r="E3" s="22"/>
      <c r="F3" s="22"/>
      <c r="G3" s="7"/>
      <c r="H3" s="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2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4" ht="18.75" customHeight="1" x14ac:dyDescent="0.2">
      <c r="D4" s="2"/>
      <c r="H4" s="8"/>
      <c r="I4" s="23" t="s">
        <v>9</v>
      </c>
      <c r="J4" s="23"/>
      <c r="K4" s="23"/>
      <c r="L4" s="23">
        <v>10682</v>
      </c>
      <c r="M4" s="23"/>
      <c r="N4" s="23"/>
      <c r="O4" s="5"/>
      <c r="P4" s="5"/>
      <c r="Q4" s="24" t="s">
        <v>14</v>
      </c>
      <c r="R4" s="24"/>
      <c r="S4" s="24"/>
      <c r="T4" s="25">
        <v>118.23</v>
      </c>
      <c r="U4" s="25"/>
      <c r="V4" s="25"/>
      <c r="W4" s="25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2">
      <c r="Z5" s="2"/>
      <c r="AA5" s="2"/>
      <c r="AB5" s="2"/>
      <c r="AC5" s="2"/>
      <c r="AD5" s="26">
        <v>45412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4" ht="6.75" customHeight="1" x14ac:dyDescent="0.2"/>
    <row r="7" spans="2:44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</row>
    <row r="8" spans="2:44" s="4" customFormat="1" ht="22.5" customHeight="1" x14ac:dyDescent="0.2">
      <c r="B8" s="33" t="s">
        <v>16</v>
      </c>
      <c r="C8" s="34"/>
      <c r="D8" s="34"/>
      <c r="E8" s="35"/>
      <c r="F8" s="40">
        <v>1810</v>
      </c>
      <c r="G8" s="41"/>
      <c r="H8" s="42"/>
      <c r="I8" s="40">
        <v>1751</v>
      </c>
      <c r="J8" s="41"/>
      <c r="K8" s="42"/>
      <c r="L8" s="40">
        <v>1878</v>
      </c>
      <c r="M8" s="41"/>
      <c r="N8" s="42"/>
      <c r="O8" s="40">
        <f t="shared" ref="O8:O32" si="0">I8+L8</f>
        <v>3629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477</v>
      </c>
      <c r="AB8" s="41"/>
      <c r="AC8" s="41"/>
      <c r="AD8" s="42"/>
      <c r="AE8" s="40">
        <v>466</v>
      </c>
      <c r="AF8" s="41"/>
      <c r="AG8" s="41"/>
      <c r="AH8" s="42"/>
      <c r="AI8" s="40">
        <v>488</v>
      </c>
      <c r="AJ8" s="41"/>
      <c r="AK8" s="41"/>
      <c r="AL8" s="42"/>
      <c r="AM8" s="32">
        <f t="shared" ref="AM8:AM31" si="1">AE8+AI8</f>
        <v>954</v>
      </c>
      <c r="AN8" s="32"/>
      <c r="AO8" s="32"/>
      <c r="AP8" s="32"/>
      <c r="AR8" s="3"/>
    </row>
    <row r="9" spans="2:44" s="4" customFormat="1" ht="22.5" customHeight="1" x14ac:dyDescent="0.2">
      <c r="B9" s="33" t="s">
        <v>25</v>
      </c>
      <c r="C9" s="34"/>
      <c r="D9" s="34"/>
      <c r="E9" s="35"/>
      <c r="F9" s="36">
        <v>102</v>
      </c>
      <c r="G9" s="37"/>
      <c r="H9" s="38"/>
      <c r="I9" s="36">
        <v>95</v>
      </c>
      <c r="J9" s="37"/>
      <c r="K9" s="38"/>
      <c r="L9" s="36">
        <v>64</v>
      </c>
      <c r="M9" s="37"/>
      <c r="N9" s="38"/>
      <c r="O9" s="36">
        <f t="shared" si="0"/>
        <v>159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56</v>
      </c>
      <c r="AB9" s="37"/>
      <c r="AC9" s="37"/>
      <c r="AD9" s="38"/>
      <c r="AE9" s="36">
        <v>53</v>
      </c>
      <c r="AF9" s="37"/>
      <c r="AG9" s="37"/>
      <c r="AH9" s="38"/>
      <c r="AI9" s="36">
        <v>55</v>
      </c>
      <c r="AJ9" s="37"/>
      <c r="AK9" s="37"/>
      <c r="AL9" s="38"/>
      <c r="AM9" s="39">
        <f t="shared" si="1"/>
        <v>108</v>
      </c>
      <c r="AN9" s="39"/>
      <c r="AO9" s="39"/>
      <c r="AP9" s="39"/>
      <c r="AR9" s="3"/>
    </row>
    <row r="10" spans="2:44" s="4" customFormat="1" ht="22.5" customHeight="1" x14ac:dyDescent="0.2">
      <c r="B10" s="33" t="s">
        <v>27</v>
      </c>
      <c r="C10" s="34"/>
      <c r="D10" s="34"/>
      <c r="E10" s="35"/>
      <c r="F10" s="36">
        <v>197</v>
      </c>
      <c r="G10" s="37"/>
      <c r="H10" s="38"/>
      <c r="I10" s="36">
        <v>166</v>
      </c>
      <c r="J10" s="37"/>
      <c r="K10" s="38"/>
      <c r="L10" s="36">
        <v>182</v>
      </c>
      <c r="M10" s="37"/>
      <c r="N10" s="38"/>
      <c r="O10" s="36">
        <f t="shared" si="0"/>
        <v>348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260</v>
      </c>
      <c r="AB10" s="37"/>
      <c r="AC10" s="37"/>
      <c r="AD10" s="38"/>
      <c r="AE10" s="36">
        <v>258</v>
      </c>
      <c r="AF10" s="37"/>
      <c r="AG10" s="37"/>
      <c r="AH10" s="38"/>
      <c r="AI10" s="36">
        <v>268</v>
      </c>
      <c r="AJ10" s="37"/>
      <c r="AK10" s="37"/>
      <c r="AL10" s="38"/>
      <c r="AM10" s="39">
        <f t="shared" si="1"/>
        <v>526</v>
      </c>
      <c r="AN10" s="39"/>
      <c r="AO10" s="39"/>
      <c r="AP10" s="39"/>
      <c r="AR10" s="3"/>
    </row>
    <row r="11" spans="2:44" s="4" customFormat="1" ht="22.5" customHeight="1" x14ac:dyDescent="0.2">
      <c r="B11" s="33" t="s">
        <v>30</v>
      </c>
      <c r="C11" s="34"/>
      <c r="D11" s="34"/>
      <c r="E11" s="35"/>
      <c r="F11" s="36">
        <v>112</v>
      </c>
      <c r="G11" s="37"/>
      <c r="H11" s="38"/>
      <c r="I11" s="36">
        <v>91</v>
      </c>
      <c r="J11" s="37"/>
      <c r="K11" s="38"/>
      <c r="L11" s="36">
        <v>115</v>
      </c>
      <c r="M11" s="37"/>
      <c r="N11" s="38"/>
      <c r="O11" s="36">
        <f t="shared" si="0"/>
        <v>206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430</v>
      </c>
      <c r="AB11" s="37"/>
      <c r="AC11" s="37"/>
      <c r="AD11" s="38"/>
      <c r="AE11" s="36">
        <v>432</v>
      </c>
      <c r="AF11" s="37"/>
      <c r="AG11" s="37"/>
      <c r="AH11" s="38"/>
      <c r="AI11" s="36">
        <v>485</v>
      </c>
      <c r="AJ11" s="37"/>
      <c r="AK11" s="37"/>
      <c r="AL11" s="38"/>
      <c r="AM11" s="39">
        <f t="shared" si="1"/>
        <v>917</v>
      </c>
      <c r="AN11" s="39"/>
      <c r="AO11" s="39"/>
      <c r="AP11" s="39"/>
      <c r="AR11" s="3"/>
    </row>
    <row r="12" spans="2:44" s="4" customFormat="1" ht="22.5" customHeight="1" x14ac:dyDescent="0.2">
      <c r="B12" s="33" t="s">
        <v>31</v>
      </c>
      <c r="C12" s="34"/>
      <c r="D12" s="34"/>
      <c r="E12" s="35"/>
      <c r="F12" s="36">
        <v>173</v>
      </c>
      <c r="G12" s="37"/>
      <c r="H12" s="38"/>
      <c r="I12" s="36">
        <v>157</v>
      </c>
      <c r="J12" s="37"/>
      <c r="K12" s="38"/>
      <c r="L12" s="36">
        <v>155</v>
      </c>
      <c r="M12" s="37"/>
      <c r="N12" s="38"/>
      <c r="O12" s="36">
        <f t="shared" si="0"/>
        <v>312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168</v>
      </c>
      <c r="AB12" s="37"/>
      <c r="AC12" s="37"/>
      <c r="AD12" s="38"/>
      <c r="AE12" s="36">
        <v>144</v>
      </c>
      <c r="AF12" s="37"/>
      <c r="AG12" s="37"/>
      <c r="AH12" s="38"/>
      <c r="AI12" s="36">
        <v>168</v>
      </c>
      <c r="AJ12" s="37"/>
      <c r="AK12" s="37"/>
      <c r="AL12" s="38"/>
      <c r="AM12" s="39">
        <f t="shared" si="1"/>
        <v>312</v>
      </c>
      <c r="AN12" s="39"/>
      <c r="AO12" s="39"/>
      <c r="AP12" s="39"/>
      <c r="AR12" s="3"/>
    </row>
    <row r="13" spans="2:44" s="4" customFormat="1" ht="22.5" customHeight="1" x14ac:dyDescent="0.2">
      <c r="B13" s="33" t="s">
        <v>33</v>
      </c>
      <c r="C13" s="34"/>
      <c r="D13" s="34"/>
      <c r="E13" s="35"/>
      <c r="F13" s="36">
        <v>109</v>
      </c>
      <c r="G13" s="37"/>
      <c r="H13" s="38"/>
      <c r="I13" s="36">
        <v>87</v>
      </c>
      <c r="J13" s="37"/>
      <c r="K13" s="38"/>
      <c r="L13" s="36">
        <v>88</v>
      </c>
      <c r="M13" s="37"/>
      <c r="N13" s="38"/>
      <c r="O13" s="36">
        <f t="shared" si="0"/>
        <v>175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128</v>
      </c>
      <c r="AB13" s="37"/>
      <c r="AC13" s="37"/>
      <c r="AD13" s="38"/>
      <c r="AE13" s="36">
        <v>115</v>
      </c>
      <c r="AF13" s="37"/>
      <c r="AG13" s="37"/>
      <c r="AH13" s="38"/>
      <c r="AI13" s="36">
        <v>120</v>
      </c>
      <c r="AJ13" s="37"/>
      <c r="AK13" s="37"/>
      <c r="AL13" s="38"/>
      <c r="AM13" s="39">
        <f t="shared" si="1"/>
        <v>235</v>
      </c>
      <c r="AN13" s="39"/>
      <c r="AO13" s="39"/>
      <c r="AP13" s="39"/>
      <c r="AR13" s="3"/>
    </row>
    <row r="14" spans="2:44" s="4" customFormat="1" ht="22.5" customHeight="1" x14ac:dyDescent="0.2">
      <c r="B14" s="33" t="s">
        <v>34</v>
      </c>
      <c r="C14" s="34"/>
      <c r="D14" s="34"/>
      <c r="E14" s="35"/>
      <c r="F14" s="36">
        <v>5</v>
      </c>
      <c r="G14" s="37"/>
      <c r="H14" s="38"/>
      <c r="I14" s="36">
        <v>6</v>
      </c>
      <c r="J14" s="37"/>
      <c r="K14" s="38"/>
      <c r="L14" s="36">
        <v>3</v>
      </c>
      <c r="M14" s="37"/>
      <c r="N14" s="38"/>
      <c r="O14" s="36">
        <f t="shared" si="0"/>
        <v>9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1300</v>
      </c>
      <c r="AB14" s="37"/>
      <c r="AC14" s="37"/>
      <c r="AD14" s="38"/>
      <c r="AE14" s="36">
        <v>1159</v>
      </c>
      <c r="AF14" s="37"/>
      <c r="AG14" s="37"/>
      <c r="AH14" s="38"/>
      <c r="AI14" s="36">
        <v>1291</v>
      </c>
      <c r="AJ14" s="37"/>
      <c r="AK14" s="37"/>
      <c r="AL14" s="38"/>
      <c r="AM14" s="39">
        <f t="shared" si="1"/>
        <v>2450</v>
      </c>
      <c r="AN14" s="39"/>
      <c r="AO14" s="39"/>
      <c r="AP14" s="39"/>
      <c r="AR14" s="3"/>
    </row>
    <row r="15" spans="2:44" s="4" customFormat="1" ht="22.5" customHeight="1" x14ac:dyDescent="0.2">
      <c r="B15" s="33" t="s">
        <v>39</v>
      </c>
      <c r="C15" s="34"/>
      <c r="D15" s="34"/>
      <c r="E15" s="35"/>
      <c r="F15" s="36">
        <v>242</v>
      </c>
      <c r="G15" s="37"/>
      <c r="H15" s="38"/>
      <c r="I15" s="36">
        <v>239</v>
      </c>
      <c r="J15" s="37"/>
      <c r="K15" s="38"/>
      <c r="L15" s="36">
        <v>268</v>
      </c>
      <c r="M15" s="37"/>
      <c r="N15" s="38"/>
      <c r="O15" s="36">
        <f t="shared" si="0"/>
        <v>507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17</v>
      </c>
      <c r="AB15" s="37"/>
      <c r="AC15" s="37"/>
      <c r="AD15" s="38"/>
      <c r="AE15" s="36">
        <v>9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23</v>
      </c>
      <c r="AN15" s="39"/>
      <c r="AO15" s="39"/>
      <c r="AP15" s="39"/>
      <c r="AR15" s="3"/>
    </row>
    <row r="16" spans="2:44" s="4" customFormat="1" ht="22.5" customHeight="1" x14ac:dyDescent="0.2">
      <c r="B16" s="33" t="s">
        <v>6</v>
      </c>
      <c r="C16" s="34"/>
      <c r="D16" s="34"/>
      <c r="E16" s="35"/>
      <c r="F16" s="36">
        <v>226</v>
      </c>
      <c r="G16" s="37"/>
      <c r="H16" s="38"/>
      <c r="I16" s="36">
        <v>198</v>
      </c>
      <c r="J16" s="37"/>
      <c r="K16" s="38"/>
      <c r="L16" s="36">
        <v>231</v>
      </c>
      <c r="M16" s="37"/>
      <c r="N16" s="38"/>
      <c r="O16" s="36">
        <f t="shared" si="0"/>
        <v>429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54</v>
      </c>
      <c r="AB16" s="37"/>
      <c r="AC16" s="37"/>
      <c r="AD16" s="38"/>
      <c r="AE16" s="36">
        <v>43</v>
      </c>
      <c r="AF16" s="37"/>
      <c r="AG16" s="37"/>
      <c r="AH16" s="38"/>
      <c r="AI16" s="36">
        <v>49</v>
      </c>
      <c r="AJ16" s="37"/>
      <c r="AK16" s="37"/>
      <c r="AL16" s="38"/>
      <c r="AM16" s="39">
        <f t="shared" si="1"/>
        <v>92</v>
      </c>
      <c r="AN16" s="39"/>
      <c r="AO16" s="39"/>
      <c r="AP16" s="39"/>
      <c r="AR16" s="3"/>
    </row>
    <row r="17" spans="2:47" s="4" customFormat="1" ht="22.5" customHeight="1" x14ac:dyDescent="0.2">
      <c r="B17" s="33" t="s">
        <v>22</v>
      </c>
      <c r="C17" s="34"/>
      <c r="D17" s="34"/>
      <c r="E17" s="35"/>
      <c r="F17" s="36">
        <v>156</v>
      </c>
      <c r="G17" s="37"/>
      <c r="H17" s="38"/>
      <c r="I17" s="36">
        <v>193</v>
      </c>
      <c r="J17" s="37"/>
      <c r="K17" s="38"/>
      <c r="L17" s="36">
        <v>205</v>
      </c>
      <c r="M17" s="37"/>
      <c r="N17" s="38"/>
      <c r="O17" s="36">
        <f t="shared" si="0"/>
        <v>398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230</v>
      </c>
      <c r="AB17" s="37"/>
      <c r="AC17" s="37"/>
      <c r="AD17" s="38"/>
      <c r="AE17" s="36">
        <v>214</v>
      </c>
      <c r="AF17" s="37"/>
      <c r="AG17" s="37"/>
      <c r="AH17" s="38"/>
      <c r="AI17" s="36">
        <v>233</v>
      </c>
      <c r="AJ17" s="37"/>
      <c r="AK17" s="37"/>
      <c r="AL17" s="38"/>
      <c r="AM17" s="39">
        <f t="shared" si="1"/>
        <v>447</v>
      </c>
      <c r="AN17" s="39"/>
      <c r="AO17" s="39"/>
      <c r="AP17" s="39"/>
      <c r="AR17" s="3"/>
    </row>
    <row r="18" spans="2:47" s="4" customFormat="1" ht="22.5" customHeight="1" x14ac:dyDescent="0.2">
      <c r="B18" s="33" t="s">
        <v>44</v>
      </c>
      <c r="C18" s="34"/>
      <c r="D18" s="34"/>
      <c r="E18" s="35"/>
      <c r="F18" s="36">
        <v>149</v>
      </c>
      <c r="G18" s="37"/>
      <c r="H18" s="38"/>
      <c r="I18" s="36">
        <v>145</v>
      </c>
      <c r="J18" s="37"/>
      <c r="K18" s="38"/>
      <c r="L18" s="36">
        <v>173</v>
      </c>
      <c r="M18" s="37"/>
      <c r="N18" s="38"/>
      <c r="O18" s="36">
        <f t="shared" si="0"/>
        <v>318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223</v>
      </c>
      <c r="AB18" s="37"/>
      <c r="AC18" s="37"/>
      <c r="AD18" s="38"/>
      <c r="AE18" s="36">
        <v>173</v>
      </c>
      <c r="AF18" s="37"/>
      <c r="AG18" s="37"/>
      <c r="AH18" s="38"/>
      <c r="AI18" s="36">
        <v>186</v>
      </c>
      <c r="AJ18" s="37"/>
      <c r="AK18" s="37"/>
      <c r="AL18" s="38"/>
      <c r="AM18" s="39">
        <f t="shared" si="1"/>
        <v>359</v>
      </c>
      <c r="AN18" s="39"/>
      <c r="AO18" s="39"/>
      <c r="AP18" s="39"/>
      <c r="AR18" s="3"/>
    </row>
    <row r="19" spans="2:47" s="4" customFormat="1" ht="22.5" customHeight="1" x14ac:dyDescent="0.2">
      <c r="B19" s="33" t="s">
        <v>46</v>
      </c>
      <c r="C19" s="34"/>
      <c r="D19" s="34"/>
      <c r="E19" s="35"/>
      <c r="F19" s="36">
        <v>136</v>
      </c>
      <c r="G19" s="37"/>
      <c r="H19" s="38"/>
      <c r="I19" s="36">
        <v>124</v>
      </c>
      <c r="J19" s="37"/>
      <c r="K19" s="38"/>
      <c r="L19" s="36">
        <v>133</v>
      </c>
      <c r="M19" s="37"/>
      <c r="N19" s="38"/>
      <c r="O19" s="36">
        <f t="shared" si="0"/>
        <v>257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65</v>
      </c>
      <c r="AB19" s="37"/>
      <c r="AC19" s="37"/>
      <c r="AD19" s="38"/>
      <c r="AE19" s="36">
        <v>46</v>
      </c>
      <c r="AF19" s="37"/>
      <c r="AG19" s="37"/>
      <c r="AH19" s="38"/>
      <c r="AI19" s="36">
        <v>55</v>
      </c>
      <c r="AJ19" s="37"/>
      <c r="AK19" s="37"/>
      <c r="AL19" s="38"/>
      <c r="AM19" s="39">
        <f t="shared" si="1"/>
        <v>101</v>
      </c>
      <c r="AN19" s="39"/>
      <c r="AO19" s="39"/>
      <c r="AP19" s="39"/>
      <c r="AR19" s="3"/>
    </row>
    <row r="20" spans="2:47" s="4" customFormat="1" ht="22.5" customHeight="1" x14ac:dyDescent="0.2">
      <c r="B20" s="33" t="s">
        <v>1</v>
      </c>
      <c r="C20" s="34"/>
      <c r="D20" s="34"/>
      <c r="E20" s="35"/>
      <c r="F20" s="36">
        <v>71</v>
      </c>
      <c r="G20" s="37"/>
      <c r="H20" s="38"/>
      <c r="I20" s="36">
        <v>59</v>
      </c>
      <c r="J20" s="37"/>
      <c r="K20" s="38"/>
      <c r="L20" s="36">
        <v>55</v>
      </c>
      <c r="M20" s="37"/>
      <c r="N20" s="38"/>
      <c r="O20" s="36">
        <f t="shared" si="0"/>
        <v>114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108</v>
      </c>
      <c r="AB20" s="37"/>
      <c r="AC20" s="37"/>
      <c r="AD20" s="38"/>
      <c r="AE20" s="36">
        <v>87</v>
      </c>
      <c r="AF20" s="37"/>
      <c r="AG20" s="37"/>
      <c r="AH20" s="38"/>
      <c r="AI20" s="36">
        <v>128</v>
      </c>
      <c r="AJ20" s="37"/>
      <c r="AK20" s="37"/>
      <c r="AL20" s="38"/>
      <c r="AM20" s="39">
        <f t="shared" si="1"/>
        <v>215</v>
      </c>
      <c r="AN20" s="39"/>
      <c r="AO20" s="39"/>
      <c r="AP20" s="39"/>
      <c r="AR20" s="3"/>
    </row>
    <row r="21" spans="2:47" s="4" customFormat="1" ht="22.5" customHeight="1" x14ac:dyDescent="0.2">
      <c r="B21" s="33" t="s">
        <v>10</v>
      </c>
      <c r="C21" s="34"/>
      <c r="D21" s="34"/>
      <c r="E21" s="35"/>
      <c r="F21" s="36">
        <v>78</v>
      </c>
      <c r="G21" s="37"/>
      <c r="H21" s="38"/>
      <c r="I21" s="36">
        <v>46</v>
      </c>
      <c r="J21" s="37"/>
      <c r="K21" s="38"/>
      <c r="L21" s="36">
        <v>63</v>
      </c>
      <c r="M21" s="37"/>
      <c r="N21" s="38"/>
      <c r="O21" s="36">
        <f t="shared" si="0"/>
        <v>109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103</v>
      </c>
      <c r="AB21" s="37"/>
      <c r="AC21" s="37"/>
      <c r="AD21" s="38"/>
      <c r="AE21" s="36">
        <v>85</v>
      </c>
      <c r="AF21" s="37"/>
      <c r="AG21" s="37"/>
      <c r="AH21" s="38"/>
      <c r="AI21" s="36">
        <v>104</v>
      </c>
      <c r="AJ21" s="37"/>
      <c r="AK21" s="37"/>
      <c r="AL21" s="38"/>
      <c r="AM21" s="39">
        <f t="shared" si="1"/>
        <v>189</v>
      </c>
      <c r="AN21" s="39"/>
      <c r="AO21" s="39"/>
      <c r="AP21" s="39"/>
      <c r="AR21" s="3"/>
    </row>
    <row r="22" spans="2:47" s="4" customFormat="1" ht="22.5" customHeight="1" x14ac:dyDescent="0.2">
      <c r="B22" s="33" t="s">
        <v>52</v>
      </c>
      <c r="C22" s="34"/>
      <c r="D22" s="34"/>
      <c r="E22" s="35"/>
      <c r="F22" s="36">
        <v>48</v>
      </c>
      <c r="G22" s="37"/>
      <c r="H22" s="38"/>
      <c r="I22" s="36">
        <v>32</v>
      </c>
      <c r="J22" s="37"/>
      <c r="K22" s="38"/>
      <c r="L22" s="36">
        <v>45</v>
      </c>
      <c r="M22" s="37"/>
      <c r="N22" s="38"/>
      <c r="O22" s="36">
        <f t="shared" si="0"/>
        <v>77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250</v>
      </c>
      <c r="AB22" s="37"/>
      <c r="AC22" s="37"/>
      <c r="AD22" s="38"/>
      <c r="AE22" s="36">
        <v>232</v>
      </c>
      <c r="AF22" s="37"/>
      <c r="AG22" s="37"/>
      <c r="AH22" s="38"/>
      <c r="AI22" s="36">
        <v>275</v>
      </c>
      <c r="AJ22" s="37"/>
      <c r="AK22" s="37"/>
      <c r="AL22" s="38"/>
      <c r="AM22" s="39">
        <f t="shared" si="1"/>
        <v>507</v>
      </c>
      <c r="AN22" s="39"/>
      <c r="AO22" s="39"/>
      <c r="AP22" s="39"/>
      <c r="AR22" s="3"/>
    </row>
    <row r="23" spans="2:47" s="4" customFormat="1" ht="22.5" customHeight="1" x14ac:dyDescent="0.2">
      <c r="B23" s="33" t="s">
        <v>43</v>
      </c>
      <c r="C23" s="34"/>
      <c r="D23" s="34"/>
      <c r="E23" s="35"/>
      <c r="F23" s="36">
        <v>172</v>
      </c>
      <c r="G23" s="37"/>
      <c r="H23" s="38"/>
      <c r="I23" s="36">
        <v>146</v>
      </c>
      <c r="J23" s="37"/>
      <c r="K23" s="38"/>
      <c r="L23" s="36">
        <v>177</v>
      </c>
      <c r="M23" s="37"/>
      <c r="N23" s="38"/>
      <c r="O23" s="36">
        <f t="shared" si="0"/>
        <v>323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 x14ac:dyDescent="0.2">
      <c r="B24" s="33" t="s">
        <v>54</v>
      </c>
      <c r="C24" s="34"/>
      <c r="D24" s="34"/>
      <c r="E24" s="35"/>
      <c r="F24" s="36">
        <v>216</v>
      </c>
      <c r="G24" s="37"/>
      <c r="H24" s="38"/>
      <c r="I24" s="36">
        <v>199</v>
      </c>
      <c r="J24" s="37"/>
      <c r="K24" s="38"/>
      <c r="L24" s="36">
        <v>220</v>
      </c>
      <c r="M24" s="37"/>
      <c r="N24" s="38"/>
      <c r="O24" s="36">
        <f t="shared" si="0"/>
        <v>419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131</v>
      </c>
      <c r="AB24" s="37"/>
      <c r="AC24" s="37"/>
      <c r="AD24" s="38"/>
      <c r="AE24" s="36">
        <v>107</v>
      </c>
      <c r="AF24" s="37"/>
      <c r="AG24" s="37"/>
      <c r="AH24" s="38"/>
      <c r="AI24" s="36">
        <v>114</v>
      </c>
      <c r="AJ24" s="37"/>
      <c r="AK24" s="37"/>
      <c r="AL24" s="38"/>
      <c r="AM24" s="39">
        <f t="shared" si="1"/>
        <v>221</v>
      </c>
      <c r="AN24" s="39"/>
      <c r="AO24" s="39"/>
      <c r="AP24" s="39"/>
      <c r="AR24" s="3"/>
    </row>
    <row r="25" spans="2:47" s="4" customFormat="1" ht="22.5" customHeight="1" x14ac:dyDescent="0.2">
      <c r="B25" s="33" t="s">
        <v>56</v>
      </c>
      <c r="C25" s="34"/>
      <c r="D25" s="34"/>
      <c r="E25" s="35"/>
      <c r="F25" s="36">
        <v>161</v>
      </c>
      <c r="G25" s="37"/>
      <c r="H25" s="38"/>
      <c r="I25" s="36">
        <v>146</v>
      </c>
      <c r="J25" s="37"/>
      <c r="K25" s="38"/>
      <c r="L25" s="36">
        <v>155</v>
      </c>
      <c r="M25" s="37"/>
      <c r="N25" s="38"/>
      <c r="O25" s="36">
        <f t="shared" si="0"/>
        <v>301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235</v>
      </c>
      <c r="AB25" s="37"/>
      <c r="AC25" s="37"/>
      <c r="AD25" s="38"/>
      <c r="AE25" s="36">
        <v>176</v>
      </c>
      <c r="AF25" s="37"/>
      <c r="AG25" s="37"/>
      <c r="AH25" s="38"/>
      <c r="AI25" s="36">
        <v>191</v>
      </c>
      <c r="AJ25" s="37"/>
      <c r="AK25" s="37"/>
      <c r="AL25" s="38"/>
      <c r="AM25" s="39">
        <f t="shared" si="1"/>
        <v>367</v>
      </c>
      <c r="AN25" s="39"/>
      <c r="AO25" s="39"/>
      <c r="AP25" s="39"/>
      <c r="AR25" s="3"/>
    </row>
    <row r="26" spans="2:47" s="4" customFormat="1" ht="22.5" customHeight="1" x14ac:dyDescent="0.2">
      <c r="B26" s="33" t="s">
        <v>57</v>
      </c>
      <c r="C26" s="34"/>
      <c r="D26" s="34"/>
      <c r="E26" s="35"/>
      <c r="F26" s="36">
        <v>162</v>
      </c>
      <c r="G26" s="37"/>
      <c r="H26" s="38"/>
      <c r="I26" s="36">
        <v>152</v>
      </c>
      <c r="J26" s="37"/>
      <c r="K26" s="38"/>
      <c r="L26" s="36">
        <v>156</v>
      </c>
      <c r="M26" s="37"/>
      <c r="N26" s="38"/>
      <c r="O26" s="36">
        <f t="shared" si="0"/>
        <v>308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140</v>
      </c>
      <c r="AB26" s="37"/>
      <c r="AC26" s="37"/>
      <c r="AD26" s="38"/>
      <c r="AE26" s="36">
        <v>125</v>
      </c>
      <c r="AF26" s="37"/>
      <c r="AG26" s="37"/>
      <c r="AH26" s="38"/>
      <c r="AI26" s="36">
        <v>135</v>
      </c>
      <c r="AJ26" s="37"/>
      <c r="AK26" s="37"/>
      <c r="AL26" s="38"/>
      <c r="AM26" s="39">
        <f t="shared" si="1"/>
        <v>260</v>
      </c>
      <c r="AN26" s="39"/>
      <c r="AO26" s="39"/>
      <c r="AP26" s="39"/>
      <c r="AR26" s="3"/>
    </row>
    <row r="27" spans="2:47" s="4" customFormat="1" ht="22.5" customHeight="1" x14ac:dyDescent="0.2">
      <c r="B27" s="33" t="s">
        <v>0</v>
      </c>
      <c r="C27" s="34"/>
      <c r="D27" s="34"/>
      <c r="E27" s="35"/>
      <c r="F27" s="36">
        <v>139</v>
      </c>
      <c r="G27" s="37"/>
      <c r="H27" s="38"/>
      <c r="I27" s="36">
        <v>125</v>
      </c>
      <c r="J27" s="37"/>
      <c r="K27" s="38"/>
      <c r="L27" s="36">
        <v>133</v>
      </c>
      <c r="M27" s="37"/>
      <c r="N27" s="38"/>
      <c r="O27" s="36">
        <f t="shared" si="0"/>
        <v>258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155</v>
      </c>
      <c r="AB27" s="37"/>
      <c r="AC27" s="37"/>
      <c r="AD27" s="38"/>
      <c r="AE27" s="36">
        <v>129</v>
      </c>
      <c r="AF27" s="37"/>
      <c r="AG27" s="37"/>
      <c r="AH27" s="38"/>
      <c r="AI27" s="36">
        <v>99</v>
      </c>
      <c r="AJ27" s="37"/>
      <c r="AK27" s="37"/>
      <c r="AL27" s="38"/>
      <c r="AM27" s="39">
        <f t="shared" si="1"/>
        <v>228</v>
      </c>
      <c r="AN27" s="39"/>
      <c r="AO27" s="39"/>
      <c r="AP27" s="39"/>
      <c r="AR27" s="3"/>
    </row>
    <row r="28" spans="2:47" s="4" customFormat="1" ht="22.5" customHeight="1" x14ac:dyDescent="0.2">
      <c r="B28" s="33" t="s">
        <v>58</v>
      </c>
      <c r="C28" s="34"/>
      <c r="D28" s="34"/>
      <c r="E28" s="35"/>
      <c r="F28" s="36">
        <v>53</v>
      </c>
      <c r="G28" s="37"/>
      <c r="H28" s="38"/>
      <c r="I28" s="36">
        <v>42</v>
      </c>
      <c r="J28" s="37"/>
      <c r="K28" s="38"/>
      <c r="L28" s="36">
        <v>54</v>
      </c>
      <c r="M28" s="37"/>
      <c r="N28" s="38"/>
      <c r="O28" s="36">
        <f t="shared" si="0"/>
        <v>96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195</v>
      </c>
      <c r="AB28" s="37"/>
      <c r="AC28" s="37"/>
      <c r="AD28" s="38"/>
      <c r="AE28" s="36">
        <v>161</v>
      </c>
      <c r="AF28" s="37"/>
      <c r="AG28" s="37"/>
      <c r="AH28" s="38"/>
      <c r="AI28" s="36">
        <v>190</v>
      </c>
      <c r="AJ28" s="37"/>
      <c r="AK28" s="37"/>
      <c r="AL28" s="38"/>
      <c r="AM28" s="39">
        <f t="shared" si="1"/>
        <v>351</v>
      </c>
      <c r="AN28" s="39"/>
      <c r="AO28" s="39"/>
      <c r="AP28" s="39"/>
      <c r="AR28" s="9"/>
      <c r="AS28" s="9" t="s">
        <v>41</v>
      </c>
      <c r="AT28" s="9" t="s">
        <v>5</v>
      </c>
      <c r="AU28" s="9" t="s">
        <v>60</v>
      </c>
    </row>
    <row r="29" spans="2:47" s="4" customFormat="1" ht="22.5" customHeight="1" x14ac:dyDescent="0.2">
      <c r="B29" s="33" t="s">
        <v>61</v>
      </c>
      <c r="C29" s="34"/>
      <c r="D29" s="34"/>
      <c r="E29" s="35"/>
      <c r="F29" s="36">
        <v>79</v>
      </c>
      <c r="G29" s="37"/>
      <c r="H29" s="38"/>
      <c r="I29" s="36">
        <v>61</v>
      </c>
      <c r="J29" s="37"/>
      <c r="K29" s="38"/>
      <c r="L29" s="36">
        <v>80</v>
      </c>
      <c r="M29" s="37"/>
      <c r="N29" s="38"/>
      <c r="O29" s="36">
        <f t="shared" si="0"/>
        <v>141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187</v>
      </c>
      <c r="AB29" s="37"/>
      <c r="AC29" s="37"/>
      <c r="AD29" s="38"/>
      <c r="AE29" s="36">
        <v>188</v>
      </c>
      <c r="AF29" s="37"/>
      <c r="AG29" s="37"/>
      <c r="AH29" s="38"/>
      <c r="AI29" s="36">
        <v>138</v>
      </c>
      <c r="AJ29" s="37"/>
      <c r="AK29" s="37"/>
      <c r="AL29" s="38"/>
      <c r="AM29" s="39">
        <f t="shared" si="1"/>
        <v>326</v>
      </c>
      <c r="AN29" s="39"/>
      <c r="AO29" s="39"/>
      <c r="AP29" s="39"/>
      <c r="AR29" s="9" t="s">
        <v>7</v>
      </c>
      <c r="AS29" s="11">
        <f>AE31</f>
        <v>10985</v>
      </c>
      <c r="AT29" s="11">
        <v>4163</v>
      </c>
      <c r="AU29" s="12">
        <f>IF(OR(AS29=0,AT29=0),"",ROUNDDOWN(AT29/AS29,4))</f>
        <v>0.37890000000000001</v>
      </c>
    </row>
    <row r="30" spans="2:47" s="4" customFormat="1" ht="22.5" customHeight="1" x14ac:dyDescent="0.2">
      <c r="B30" s="33" t="s">
        <v>11</v>
      </c>
      <c r="C30" s="34"/>
      <c r="D30" s="34"/>
      <c r="E30" s="35"/>
      <c r="F30" s="36">
        <v>1473</v>
      </c>
      <c r="G30" s="37"/>
      <c r="H30" s="38"/>
      <c r="I30" s="36">
        <v>1402</v>
      </c>
      <c r="J30" s="37"/>
      <c r="K30" s="38"/>
      <c r="L30" s="36">
        <v>1554</v>
      </c>
      <c r="M30" s="37"/>
      <c r="N30" s="38"/>
      <c r="O30" s="36">
        <f t="shared" si="0"/>
        <v>2956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46</v>
      </c>
      <c r="AB30" s="37"/>
      <c r="AC30" s="37"/>
      <c r="AD30" s="38"/>
      <c r="AE30" s="36">
        <v>41</v>
      </c>
      <c r="AF30" s="37"/>
      <c r="AG30" s="37"/>
      <c r="AH30" s="38"/>
      <c r="AI30" s="36">
        <v>47</v>
      </c>
      <c r="AJ30" s="37"/>
      <c r="AK30" s="37"/>
      <c r="AL30" s="38"/>
      <c r="AM30" s="39">
        <f t="shared" si="1"/>
        <v>88</v>
      </c>
      <c r="AN30" s="39"/>
      <c r="AO30" s="39"/>
      <c r="AP30" s="39"/>
      <c r="AR30" s="9" t="s">
        <v>12</v>
      </c>
      <c r="AS30" s="11">
        <f>AI31</f>
        <v>11960</v>
      </c>
      <c r="AT30" s="11">
        <v>5680</v>
      </c>
      <c r="AU30" s="12">
        <f>IF(OR(AS30=0,AT30=0),"",ROUNDDOWN(AT30/AS30,4))</f>
        <v>0.47489999999999999</v>
      </c>
    </row>
    <row r="31" spans="2:47" s="4" customFormat="1" ht="22.5" customHeight="1" x14ac:dyDescent="0.2">
      <c r="B31" s="33" t="s">
        <v>32</v>
      </c>
      <c r="C31" s="34"/>
      <c r="D31" s="34"/>
      <c r="E31" s="35"/>
      <c r="F31" s="36">
        <v>526</v>
      </c>
      <c r="G31" s="37"/>
      <c r="H31" s="38"/>
      <c r="I31" s="36">
        <v>518</v>
      </c>
      <c r="J31" s="37"/>
      <c r="K31" s="38"/>
      <c r="L31" s="36">
        <v>536</v>
      </c>
      <c r="M31" s="37"/>
      <c r="N31" s="38"/>
      <c r="O31" s="36">
        <f t="shared" si="0"/>
        <v>1054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11962</v>
      </c>
      <c r="AB31" s="37"/>
      <c r="AC31" s="37"/>
      <c r="AD31" s="38"/>
      <c r="AE31" s="36">
        <f>SUM(I8:K32,AE8:AH30)</f>
        <v>10985</v>
      </c>
      <c r="AF31" s="37"/>
      <c r="AG31" s="37"/>
      <c r="AH31" s="38"/>
      <c r="AI31" s="36">
        <f>SUM(L8:N32,AI8:AL30)</f>
        <v>11960</v>
      </c>
      <c r="AJ31" s="37"/>
      <c r="AK31" s="37"/>
      <c r="AL31" s="38"/>
      <c r="AM31" s="39">
        <f t="shared" si="1"/>
        <v>22945</v>
      </c>
      <c r="AN31" s="39"/>
      <c r="AO31" s="39"/>
      <c r="AP31" s="39"/>
      <c r="AR31" s="9" t="s">
        <v>13</v>
      </c>
      <c r="AS31" s="11">
        <f>AM31</f>
        <v>22945</v>
      </c>
      <c r="AT31" s="11">
        <f>AT29+AT30</f>
        <v>9843</v>
      </c>
      <c r="AU31" s="12">
        <f>IF(OR(AS31=0,AT31=0),"",ROUNDDOWN(AT31/AS31,4))</f>
        <v>0.4289</v>
      </c>
    </row>
    <row r="32" spans="2:47" s="4" customFormat="1" ht="22.5" customHeight="1" x14ac:dyDescent="0.2">
      <c r="B32" s="50" t="s">
        <v>63</v>
      </c>
      <c r="C32" s="51"/>
      <c r="D32" s="51"/>
      <c r="E32" s="52"/>
      <c r="F32" s="53">
        <v>404</v>
      </c>
      <c r="G32" s="54"/>
      <c r="H32" s="55"/>
      <c r="I32" s="53">
        <v>356</v>
      </c>
      <c r="J32" s="54"/>
      <c r="K32" s="55"/>
      <c r="L32" s="53">
        <v>398</v>
      </c>
      <c r="M32" s="54"/>
      <c r="N32" s="55"/>
      <c r="O32" s="53">
        <f t="shared" si="0"/>
        <v>754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</row>
    <row r="33" spans="3:39" ht="15.75" customHeight="1" x14ac:dyDescent="0.2"/>
    <row r="34" spans="3:39" ht="18.75" customHeight="1" x14ac:dyDescent="0.2">
      <c r="D34" s="7" t="s">
        <v>64</v>
      </c>
      <c r="E34" s="47">
        <v>9</v>
      </c>
      <c r="F34" s="47"/>
      <c r="G34" s="1" t="s">
        <v>8</v>
      </c>
      <c r="L34" s="1" t="s">
        <v>65</v>
      </c>
      <c r="O34" s="48">
        <v>-405</v>
      </c>
      <c r="P34" s="48"/>
      <c r="Q34" s="48"/>
      <c r="R34" s="48"/>
      <c r="S34" s="1" t="s">
        <v>8</v>
      </c>
      <c r="AG34" s="7" t="s">
        <v>66</v>
      </c>
      <c r="AH34" s="23">
        <f>AT31</f>
        <v>9843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7" t="s">
        <v>64</v>
      </c>
      <c r="E36" s="48">
        <v>21</v>
      </c>
      <c r="F36" s="48"/>
      <c r="G36" s="1" t="s">
        <v>9</v>
      </c>
      <c r="L36" s="1" t="s">
        <v>65</v>
      </c>
      <c r="O36" s="48">
        <v>-72</v>
      </c>
      <c r="P36" s="48"/>
      <c r="Q36" s="48"/>
      <c r="R36" s="48"/>
      <c r="S36" s="1" t="s">
        <v>9</v>
      </c>
      <c r="Y36" s="1" t="s">
        <v>67</v>
      </c>
      <c r="AG36" s="7" t="s">
        <v>7</v>
      </c>
      <c r="AH36" s="23">
        <f>AT29</f>
        <v>4163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7"/>
    </row>
    <row r="38" spans="3:39" ht="18.75" customHeight="1" x14ac:dyDescent="0.2">
      <c r="C38" s="5" t="s">
        <v>73</v>
      </c>
      <c r="AG38" s="7" t="s">
        <v>12</v>
      </c>
      <c r="AH38" s="23">
        <f>AT30</f>
        <v>5680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7"/>
    </row>
    <row r="40" spans="3:39" ht="18.75" customHeight="1" x14ac:dyDescent="0.2">
      <c r="C40" s="6" t="s">
        <v>68</v>
      </c>
      <c r="AG40" s="7" t="s">
        <v>60</v>
      </c>
      <c r="AH40" s="49">
        <f>IF(OR(AH34=0,AM31=0),"",ROUNDDOWN(AH34/AM31*100,2))</f>
        <v>42.89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9</v>
      </c>
      <c r="I42" s="1" t="s">
        <v>8</v>
      </c>
      <c r="L42" s="1" t="s">
        <v>71</v>
      </c>
      <c r="T42" s="1">
        <v>3</v>
      </c>
      <c r="U42" s="1">
        <v>5</v>
      </c>
      <c r="V42" s="1" t="s">
        <v>8</v>
      </c>
    </row>
  </sheetData>
  <mergeCells count="284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2"/>
  <sheetViews>
    <sheetView zoomScaleNormal="100" zoomScaleSheetLayoutView="70" workbookViewId="0">
      <selection activeCell="AT15" sqref="AT15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3" customWidth="1"/>
    <col min="49" max="16384" width="9" style="1"/>
  </cols>
  <sheetData>
    <row r="1" spans="2:48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8" ht="18.75" customHeight="1" x14ac:dyDescent="0.2">
      <c r="AP2" s="10" t="s">
        <v>4</v>
      </c>
    </row>
    <row r="3" spans="2:48" ht="18.75" customHeight="1" x14ac:dyDescent="0.2">
      <c r="B3" s="22" t="s">
        <v>72</v>
      </c>
      <c r="C3" s="22"/>
      <c r="D3" s="22"/>
      <c r="E3" s="22"/>
      <c r="F3" s="22"/>
      <c r="G3" s="7"/>
      <c r="H3" s="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2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8" ht="18.75" customHeight="1" x14ac:dyDescent="0.2">
      <c r="D4" s="2"/>
      <c r="H4" s="8"/>
      <c r="I4" s="23" t="s">
        <v>9</v>
      </c>
      <c r="J4" s="23"/>
      <c r="K4" s="23"/>
      <c r="L4" s="23">
        <v>10682</v>
      </c>
      <c r="M4" s="23"/>
      <c r="N4" s="23"/>
      <c r="O4" s="5"/>
      <c r="P4" s="5"/>
      <c r="Q4" s="24" t="s">
        <v>14</v>
      </c>
      <c r="R4" s="24"/>
      <c r="S4" s="24"/>
      <c r="T4" s="25">
        <v>118.23</v>
      </c>
      <c r="U4" s="25"/>
      <c r="V4" s="25"/>
      <c r="W4" s="25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8" ht="18.75" customHeight="1" x14ac:dyDescent="0.2">
      <c r="Z5" s="2"/>
      <c r="AA5" s="2"/>
      <c r="AB5" s="2"/>
      <c r="AC5" s="2"/>
      <c r="AD5" s="26">
        <v>45443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8" ht="6.75" customHeight="1" x14ac:dyDescent="0.2"/>
    <row r="7" spans="2:48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  <c r="AV7" s="14"/>
    </row>
    <row r="8" spans="2:48" s="4" customFormat="1" ht="22.5" customHeight="1" x14ac:dyDescent="0.2">
      <c r="B8" s="33" t="s">
        <v>16</v>
      </c>
      <c r="C8" s="34"/>
      <c r="D8" s="34"/>
      <c r="E8" s="35"/>
      <c r="F8" s="40">
        <v>1812</v>
      </c>
      <c r="G8" s="41"/>
      <c r="H8" s="42"/>
      <c r="I8" s="40">
        <v>1750</v>
      </c>
      <c r="J8" s="41"/>
      <c r="K8" s="42"/>
      <c r="L8" s="40">
        <v>1876</v>
      </c>
      <c r="M8" s="41"/>
      <c r="N8" s="42"/>
      <c r="O8" s="40">
        <f t="shared" ref="O8:O32" si="0">I8+L8</f>
        <v>3626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475</v>
      </c>
      <c r="AB8" s="41"/>
      <c r="AC8" s="41"/>
      <c r="AD8" s="42"/>
      <c r="AE8" s="40">
        <v>464</v>
      </c>
      <c r="AF8" s="41"/>
      <c r="AG8" s="41"/>
      <c r="AH8" s="42"/>
      <c r="AI8" s="40">
        <v>485</v>
      </c>
      <c r="AJ8" s="41"/>
      <c r="AK8" s="41"/>
      <c r="AL8" s="42"/>
      <c r="AM8" s="32">
        <f t="shared" ref="AM8:AM31" si="1">AE8+AI8</f>
        <v>949</v>
      </c>
      <c r="AN8" s="32"/>
      <c r="AO8" s="32"/>
      <c r="AP8" s="32"/>
      <c r="AR8" s="3"/>
      <c r="AV8" s="20"/>
    </row>
    <row r="9" spans="2:48" s="4" customFormat="1" ht="22.5" customHeight="1" x14ac:dyDescent="0.2">
      <c r="B9" s="33" t="s">
        <v>25</v>
      </c>
      <c r="C9" s="34"/>
      <c r="D9" s="34"/>
      <c r="E9" s="35"/>
      <c r="F9" s="36">
        <v>104</v>
      </c>
      <c r="G9" s="37"/>
      <c r="H9" s="38"/>
      <c r="I9" s="36">
        <v>97</v>
      </c>
      <c r="J9" s="37"/>
      <c r="K9" s="38"/>
      <c r="L9" s="36">
        <v>65</v>
      </c>
      <c r="M9" s="37"/>
      <c r="N9" s="38"/>
      <c r="O9" s="36">
        <f t="shared" si="0"/>
        <v>162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56</v>
      </c>
      <c r="AB9" s="37"/>
      <c r="AC9" s="37"/>
      <c r="AD9" s="38"/>
      <c r="AE9" s="36">
        <v>54</v>
      </c>
      <c r="AF9" s="37"/>
      <c r="AG9" s="37"/>
      <c r="AH9" s="38"/>
      <c r="AI9" s="36">
        <v>54</v>
      </c>
      <c r="AJ9" s="37"/>
      <c r="AK9" s="37"/>
      <c r="AL9" s="38"/>
      <c r="AM9" s="39">
        <f t="shared" si="1"/>
        <v>108</v>
      </c>
      <c r="AN9" s="39"/>
      <c r="AO9" s="39"/>
      <c r="AP9" s="39"/>
      <c r="AR9" s="3"/>
      <c r="AV9" s="20"/>
    </row>
    <row r="10" spans="2:48" s="4" customFormat="1" ht="22.5" customHeight="1" x14ac:dyDescent="0.2">
      <c r="B10" s="33" t="s">
        <v>27</v>
      </c>
      <c r="C10" s="34"/>
      <c r="D10" s="34"/>
      <c r="E10" s="35"/>
      <c r="F10" s="36">
        <v>199</v>
      </c>
      <c r="G10" s="37"/>
      <c r="H10" s="38"/>
      <c r="I10" s="36">
        <v>166</v>
      </c>
      <c r="J10" s="37"/>
      <c r="K10" s="38"/>
      <c r="L10" s="36">
        <v>181</v>
      </c>
      <c r="M10" s="37"/>
      <c r="N10" s="38"/>
      <c r="O10" s="36">
        <f t="shared" si="0"/>
        <v>347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261</v>
      </c>
      <c r="AB10" s="37"/>
      <c r="AC10" s="37"/>
      <c r="AD10" s="38"/>
      <c r="AE10" s="36">
        <v>259</v>
      </c>
      <c r="AF10" s="37"/>
      <c r="AG10" s="37"/>
      <c r="AH10" s="38"/>
      <c r="AI10" s="36">
        <v>267</v>
      </c>
      <c r="AJ10" s="37"/>
      <c r="AK10" s="37"/>
      <c r="AL10" s="38"/>
      <c r="AM10" s="39">
        <f t="shared" si="1"/>
        <v>526</v>
      </c>
      <c r="AN10" s="39"/>
      <c r="AO10" s="39"/>
      <c r="AP10" s="39"/>
      <c r="AR10" s="3"/>
      <c r="AV10" s="20"/>
    </row>
    <row r="11" spans="2:48" s="4" customFormat="1" ht="22.5" customHeight="1" x14ac:dyDescent="0.2">
      <c r="B11" s="33" t="s">
        <v>30</v>
      </c>
      <c r="C11" s="34"/>
      <c r="D11" s="34"/>
      <c r="E11" s="35"/>
      <c r="F11" s="36">
        <v>113</v>
      </c>
      <c r="G11" s="37"/>
      <c r="H11" s="38"/>
      <c r="I11" s="36">
        <v>93</v>
      </c>
      <c r="J11" s="37"/>
      <c r="K11" s="38"/>
      <c r="L11" s="36">
        <v>117</v>
      </c>
      <c r="M11" s="37"/>
      <c r="N11" s="38"/>
      <c r="O11" s="36">
        <f t="shared" si="0"/>
        <v>210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430</v>
      </c>
      <c r="AB11" s="37"/>
      <c r="AC11" s="37"/>
      <c r="AD11" s="38"/>
      <c r="AE11" s="36">
        <v>432</v>
      </c>
      <c r="AF11" s="37"/>
      <c r="AG11" s="37"/>
      <c r="AH11" s="38"/>
      <c r="AI11" s="36">
        <v>485</v>
      </c>
      <c r="AJ11" s="37"/>
      <c r="AK11" s="37"/>
      <c r="AL11" s="38"/>
      <c r="AM11" s="39">
        <f t="shared" si="1"/>
        <v>917</v>
      </c>
      <c r="AN11" s="39"/>
      <c r="AO11" s="39"/>
      <c r="AP11" s="39"/>
      <c r="AR11" s="3"/>
      <c r="AV11" s="20"/>
    </row>
    <row r="12" spans="2:48" s="4" customFormat="1" ht="22.5" customHeight="1" x14ac:dyDescent="0.2">
      <c r="B12" s="33" t="s">
        <v>31</v>
      </c>
      <c r="C12" s="34"/>
      <c r="D12" s="34"/>
      <c r="E12" s="35"/>
      <c r="F12" s="36">
        <v>175</v>
      </c>
      <c r="G12" s="37"/>
      <c r="H12" s="38"/>
      <c r="I12" s="36">
        <v>160</v>
      </c>
      <c r="J12" s="37"/>
      <c r="K12" s="38"/>
      <c r="L12" s="36">
        <v>155</v>
      </c>
      <c r="M12" s="37"/>
      <c r="N12" s="38"/>
      <c r="O12" s="36">
        <f t="shared" si="0"/>
        <v>315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169</v>
      </c>
      <c r="AB12" s="37"/>
      <c r="AC12" s="37"/>
      <c r="AD12" s="38"/>
      <c r="AE12" s="36">
        <v>144</v>
      </c>
      <c r="AF12" s="37"/>
      <c r="AG12" s="37"/>
      <c r="AH12" s="38"/>
      <c r="AI12" s="36">
        <v>168</v>
      </c>
      <c r="AJ12" s="37"/>
      <c r="AK12" s="37"/>
      <c r="AL12" s="38"/>
      <c r="AM12" s="39">
        <f t="shared" si="1"/>
        <v>312</v>
      </c>
      <c r="AN12" s="39"/>
      <c r="AO12" s="39"/>
      <c r="AP12" s="39"/>
      <c r="AR12" s="3"/>
      <c r="AV12" s="20"/>
    </row>
    <row r="13" spans="2:48" s="4" customFormat="1" ht="22.5" customHeight="1" x14ac:dyDescent="0.2">
      <c r="B13" s="33" t="s">
        <v>33</v>
      </c>
      <c r="C13" s="34"/>
      <c r="D13" s="34"/>
      <c r="E13" s="35"/>
      <c r="F13" s="36">
        <v>109</v>
      </c>
      <c r="G13" s="37"/>
      <c r="H13" s="38"/>
      <c r="I13" s="36">
        <v>87</v>
      </c>
      <c r="J13" s="37"/>
      <c r="K13" s="38"/>
      <c r="L13" s="36">
        <v>88</v>
      </c>
      <c r="M13" s="37"/>
      <c r="N13" s="38"/>
      <c r="O13" s="36">
        <f t="shared" si="0"/>
        <v>175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129</v>
      </c>
      <c r="AB13" s="37"/>
      <c r="AC13" s="37"/>
      <c r="AD13" s="38"/>
      <c r="AE13" s="36">
        <v>116</v>
      </c>
      <c r="AF13" s="37"/>
      <c r="AG13" s="37"/>
      <c r="AH13" s="38"/>
      <c r="AI13" s="36">
        <v>120</v>
      </c>
      <c r="AJ13" s="37"/>
      <c r="AK13" s="37"/>
      <c r="AL13" s="38"/>
      <c r="AM13" s="39">
        <f t="shared" si="1"/>
        <v>236</v>
      </c>
      <c r="AN13" s="39"/>
      <c r="AO13" s="39"/>
      <c r="AP13" s="39"/>
      <c r="AR13" s="3"/>
      <c r="AV13" s="20"/>
    </row>
    <row r="14" spans="2:48" s="4" customFormat="1" ht="22.5" customHeight="1" x14ac:dyDescent="0.2">
      <c r="B14" s="33" t="s">
        <v>34</v>
      </c>
      <c r="C14" s="34"/>
      <c r="D14" s="34"/>
      <c r="E14" s="35"/>
      <c r="F14" s="36">
        <v>5</v>
      </c>
      <c r="G14" s="37"/>
      <c r="H14" s="38"/>
      <c r="I14" s="36">
        <v>6</v>
      </c>
      <c r="J14" s="37"/>
      <c r="K14" s="38"/>
      <c r="L14" s="36">
        <v>3</v>
      </c>
      <c r="M14" s="37"/>
      <c r="N14" s="38"/>
      <c r="O14" s="36">
        <f t="shared" si="0"/>
        <v>9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1308</v>
      </c>
      <c r="AB14" s="37"/>
      <c r="AC14" s="37"/>
      <c r="AD14" s="38"/>
      <c r="AE14" s="36">
        <v>1166</v>
      </c>
      <c r="AF14" s="37"/>
      <c r="AG14" s="37"/>
      <c r="AH14" s="38"/>
      <c r="AI14" s="36">
        <v>1286</v>
      </c>
      <c r="AJ14" s="37"/>
      <c r="AK14" s="37"/>
      <c r="AL14" s="38"/>
      <c r="AM14" s="39">
        <f t="shared" si="1"/>
        <v>2452</v>
      </c>
      <c r="AN14" s="39"/>
      <c r="AO14" s="39"/>
      <c r="AP14" s="39"/>
      <c r="AR14" s="3"/>
      <c r="AV14" s="20"/>
    </row>
    <row r="15" spans="2:48" s="4" customFormat="1" ht="22.5" customHeight="1" x14ac:dyDescent="0.2">
      <c r="B15" s="33" t="s">
        <v>39</v>
      </c>
      <c r="C15" s="34"/>
      <c r="D15" s="34"/>
      <c r="E15" s="35"/>
      <c r="F15" s="36">
        <v>242</v>
      </c>
      <c r="G15" s="37"/>
      <c r="H15" s="38"/>
      <c r="I15" s="36">
        <v>239</v>
      </c>
      <c r="J15" s="37"/>
      <c r="K15" s="38"/>
      <c r="L15" s="36">
        <v>269</v>
      </c>
      <c r="M15" s="37"/>
      <c r="N15" s="38"/>
      <c r="O15" s="36">
        <f t="shared" si="0"/>
        <v>508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17</v>
      </c>
      <c r="AB15" s="37"/>
      <c r="AC15" s="37"/>
      <c r="AD15" s="38"/>
      <c r="AE15" s="36">
        <v>9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23</v>
      </c>
      <c r="AN15" s="39"/>
      <c r="AO15" s="39"/>
      <c r="AP15" s="39"/>
      <c r="AR15" s="3"/>
      <c r="AV15" s="20"/>
    </row>
    <row r="16" spans="2:48" s="4" customFormat="1" ht="22.5" customHeight="1" x14ac:dyDescent="0.2">
      <c r="B16" s="33" t="s">
        <v>6</v>
      </c>
      <c r="C16" s="34"/>
      <c r="D16" s="34"/>
      <c r="E16" s="35"/>
      <c r="F16" s="36">
        <v>226</v>
      </c>
      <c r="G16" s="37"/>
      <c r="H16" s="38"/>
      <c r="I16" s="36">
        <v>197</v>
      </c>
      <c r="J16" s="37"/>
      <c r="K16" s="38"/>
      <c r="L16" s="36">
        <v>231</v>
      </c>
      <c r="M16" s="37"/>
      <c r="N16" s="38"/>
      <c r="O16" s="36">
        <f t="shared" si="0"/>
        <v>428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53</v>
      </c>
      <c r="AB16" s="37"/>
      <c r="AC16" s="37"/>
      <c r="AD16" s="38"/>
      <c r="AE16" s="36">
        <v>42</v>
      </c>
      <c r="AF16" s="37"/>
      <c r="AG16" s="37"/>
      <c r="AH16" s="38"/>
      <c r="AI16" s="36">
        <v>49</v>
      </c>
      <c r="AJ16" s="37"/>
      <c r="AK16" s="37"/>
      <c r="AL16" s="38"/>
      <c r="AM16" s="39">
        <f t="shared" si="1"/>
        <v>91</v>
      </c>
      <c r="AN16" s="39"/>
      <c r="AO16" s="39"/>
      <c r="AP16" s="39"/>
      <c r="AR16" s="3"/>
      <c r="AV16" s="20"/>
    </row>
    <row r="17" spans="2:48" s="4" customFormat="1" ht="22.5" customHeight="1" x14ac:dyDescent="0.2">
      <c r="B17" s="33" t="s">
        <v>22</v>
      </c>
      <c r="C17" s="34"/>
      <c r="D17" s="34"/>
      <c r="E17" s="35"/>
      <c r="F17" s="36">
        <v>153</v>
      </c>
      <c r="G17" s="37"/>
      <c r="H17" s="38"/>
      <c r="I17" s="36">
        <v>194</v>
      </c>
      <c r="J17" s="37"/>
      <c r="K17" s="38"/>
      <c r="L17" s="36">
        <v>203</v>
      </c>
      <c r="M17" s="37"/>
      <c r="N17" s="38"/>
      <c r="O17" s="36">
        <f t="shared" si="0"/>
        <v>397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230</v>
      </c>
      <c r="AB17" s="37"/>
      <c r="AC17" s="37"/>
      <c r="AD17" s="38"/>
      <c r="AE17" s="36">
        <v>215</v>
      </c>
      <c r="AF17" s="37"/>
      <c r="AG17" s="37"/>
      <c r="AH17" s="38"/>
      <c r="AI17" s="36">
        <v>233</v>
      </c>
      <c r="AJ17" s="37"/>
      <c r="AK17" s="37"/>
      <c r="AL17" s="38"/>
      <c r="AM17" s="39">
        <f t="shared" si="1"/>
        <v>448</v>
      </c>
      <c r="AN17" s="39"/>
      <c r="AO17" s="39"/>
      <c r="AP17" s="39"/>
      <c r="AR17" s="3"/>
      <c r="AV17" s="20"/>
    </row>
    <row r="18" spans="2:48" s="4" customFormat="1" ht="22.5" customHeight="1" x14ac:dyDescent="0.2">
      <c r="B18" s="33" t="s">
        <v>44</v>
      </c>
      <c r="C18" s="34"/>
      <c r="D18" s="34"/>
      <c r="E18" s="35"/>
      <c r="F18" s="36">
        <v>149</v>
      </c>
      <c r="G18" s="37"/>
      <c r="H18" s="38"/>
      <c r="I18" s="36">
        <v>145</v>
      </c>
      <c r="J18" s="37"/>
      <c r="K18" s="38"/>
      <c r="L18" s="36">
        <v>172</v>
      </c>
      <c r="M18" s="37"/>
      <c r="N18" s="38"/>
      <c r="O18" s="36">
        <f t="shared" si="0"/>
        <v>317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222</v>
      </c>
      <c r="AB18" s="37"/>
      <c r="AC18" s="37"/>
      <c r="AD18" s="38"/>
      <c r="AE18" s="36">
        <v>173</v>
      </c>
      <c r="AF18" s="37"/>
      <c r="AG18" s="37"/>
      <c r="AH18" s="38"/>
      <c r="AI18" s="36">
        <v>185</v>
      </c>
      <c r="AJ18" s="37"/>
      <c r="AK18" s="37"/>
      <c r="AL18" s="38"/>
      <c r="AM18" s="39">
        <f t="shared" si="1"/>
        <v>358</v>
      </c>
      <c r="AN18" s="39"/>
      <c r="AO18" s="39"/>
      <c r="AP18" s="39"/>
      <c r="AR18" s="3"/>
      <c r="AV18" s="20"/>
    </row>
    <row r="19" spans="2:48" s="4" customFormat="1" ht="22.5" customHeight="1" x14ac:dyDescent="0.2">
      <c r="B19" s="33" t="s">
        <v>46</v>
      </c>
      <c r="C19" s="34"/>
      <c r="D19" s="34"/>
      <c r="E19" s="35"/>
      <c r="F19" s="36">
        <v>135</v>
      </c>
      <c r="G19" s="37"/>
      <c r="H19" s="38"/>
      <c r="I19" s="36">
        <v>124</v>
      </c>
      <c r="J19" s="37"/>
      <c r="K19" s="38"/>
      <c r="L19" s="36">
        <v>132</v>
      </c>
      <c r="M19" s="37"/>
      <c r="N19" s="38"/>
      <c r="O19" s="36">
        <f t="shared" si="0"/>
        <v>256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65</v>
      </c>
      <c r="AB19" s="37"/>
      <c r="AC19" s="37"/>
      <c r="AD19" s="38"/>
      <c r="AE19" s="36">
        <v>46</v>
      </c>
      <c r="AF19" s="37"/>
      <c r="AG19" s="37"/>
      <c r="AH19" s="38"/>
      <c r="AI19" s="36">
        <v>55</v>
      </c>
      <c r="AJ19" s="37"/>
      <c r="AK19" s="37"/>
      <c r="AL19" s="38"/>
      <c r="AM19" s="39">
        <f t="shared" si="1"/>
        <v>101</v>
      </c>
      <c r="AN19" s="39"/>
      <c r="AO19" s="39"/>
      <c r="AP19" s="39"/>
      <c r="AR19" s="3"/>
      <c r="AV19" s="20"/>
    </row>
    <row r="20" spans="2:48" s="4" customFormat="1" ht="22.5" customHeight="1" x14ac:dyDescent="0.2">
      <c r="B20" s="33" t="s">
        <v>1</v>
      </c>
      <c r="C20" s="34"/>
      <c r="D20" s="34"/>
      <c r="E20" s="35"/>
      <c r="F20" s="36">
        <v>71</v>
      </c>
      <c r="G20" s="37"/>
      <c r="H20" s="38"/>
      <c r="I20" s="36">
        <v>59</v>
      </c>
      <c r="J20" s="37"/>
      <c r="K20" s="38"/>
      <c r="L20" s="36">
        <v>55</v>
      </c>
      <c r="M20" s="37"/>
      <c r="N20" s="38"/>
      <c r="O20" s="36">
        <f t="shared" si="0"/>
        <v>114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107</v>
      </c>
      <c r="AB20" s="37"/>
      <c r="AC20" s="37"/>
      <c r="AD20" s="38"/>
      <c r="AE20" s="36">
        <v>87</v>
      </c>
      <c r="AF20" s="37"/>
      <c r="AG20" s="37"/>
      <c r="AH20" s="38"/>
      <c r="AI20" s="36">
        <v>127</v>
      </c>
      <c r="AJ20" s="37"/>
      <c r="AK20" s="37"/>
      <c r="AL20" s="38"/>
      <c r="AM20" s="39">
        <f t="shared" si="1"/>
        <v>214</v>
      </c>
      <c r="AN20" s="39"/>
      <c r="AO20" s="39"/>
      <c r="AP20" s="39"/>
      <c r="AR20" s="3"/>
      <c r="AV20" s="20"/>
    </row>
    <row r="21" spans="2:48" s="4" customFormat="1" ht="22.5" customHeight="1" x14ac:dyDescent="0.2">
      <c r="B21" s="33" t="s">
        <v>10</v>
      </c>
      <c r="C21" s="34"/>
      <c r="D21" s="34"/>
      <c r="E21" s="35"/>
      <c r="F21" s="36">
        <v>78</v>
      </c>
      <c r="G21" s="37"/>
      <c r="H21" s="38"/>
      <c r="I21" s="36">
        <v>47</v>
      </c>
      <c r="J21" s="37"/>
      <c r="K21" s="38"/>
      <c r="L21" s="36">
        <v>63</v>
      </c>
      <c r="M21" s="37"/>
      <c r="N21" s="38"/>
      <c r="O21" s="36">
        <f t="shared" si="0"/>
        <v>110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102</v>
      </c>
      <c r="AB21" s="37"/>
      <c r="AC21" s="37"/>
      <c r="AD21" s="38"/>
      <c r="AE21" s="36">
        <v>84</v>
      </c>
      <c r="AF21" s="37"/>
      <c r="AG21" s="37"/>
      <c r="AH21" s="38"/>
      <c r="AI21" s="36">
        <v>103</v>
      </c>
      <c r="AJ21" s="37"/>
      <c r="AK21" s="37"/>
      <c r="AL21" s="38"/>
      <c r="AM21" s="39">
        <f t="shared" si="1"/>
        <v>187</v>
      </c>
      <c r="AN21" s="39"/>
      <c r="AO21" s="39"/>
      <c r="AP21" s="39"/>
      <c r="AR21" s="3"/>
      <c r="AV21" s="20"/>
    </row>
    <row r="22" spans="2:48" s="4" customFormat="1" ht="22.5" customHeight="1" x14ac:dyDescent="0.2">
      <c r="B22" s="33" t="s">
        <v>52</v>
      </c>
      <c r="C22" s="34"/>
      <c r="D22" s="34"/>
      <c r="E22" s="35"/>
      <c r="F22" s="36">
        <v>48</v>
      </c>
      <c r="G22" s="37"/>
      <c r="H22" s="38"/>
      <c r="I22" s="36">
        <v>32</v>
      </c>
      <c r="J22" s="37"/>
      <c r="K22" s="38"/>
      <c r="L22" s="36">
        <v>43</v>
      </c>
      <c r="M22" s="37"/>
      <c r="N22" s="38"/>
      <c r="O22" s="36">
        <f t="shared" si="0"/>
        <v>75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251</v>
      </c>
      <c r="AB22" s="37"/>
      <c r="AC22" s="37"/>
      <c r="AD22" s="38"/>
      <c r="AE22" s="36">
        <v>233</v>
      </c>
      <c r="AF22" s="37"/>
      <c r="AG22" s="37"/>
      <c r="AH22" s="38"/>
      <c r="AI22" s="36">
        <v>272</v>
      </c>
      <c r="AJ22" s="37"/>
      <c r="AK22" s="37"/>
      <c r="AL22" s="38"/>
      <c r="AM22" s="39">
        <f t="shared" si="1"/>
        <v>505</v>
      </c>
      <c r="AN22" s="39"/>
      <c r="AO22" s="39"/>
      <c r="AP22" s="39"/>
      <c r="AR22" s="3"/>
      <c r="AV22" s="20"/>
    </row>
    <row r="23" spans="2:48" s="4" customFormat="1" ht="22.5" customHeight="1" x14ac:dyDescent="0.2">
      <c r="B23" s="33" t="s">
        <v>43</v>
      </c>
      <c r="C23" s="34"/>
      <c r="D23" s="34"/>
      <c r="E23" s="35"/>
      <c r="F23" s="36">
        <v>171</v>
      </c>
      <c r="G23" s="37"/>
      <c r="H23" s="38"/>
      <c r="I23" s="36">
        <v>147</v>
      </c>
      <c r="J23" s="37"/>
      <c r="K23" s="38"/>
      <c r="L23" s="36">
        <v>176</v>
      </c>
      <c r="M23" s="37"/>
      <c r="N23" s="38"/>
      <c r="O23" s="36">
        <f t="shared" si="0"/>
        <v>323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  <c r="AV23" s="20"/>
    </row>
    <row r="24" spans="2:48" s="4" customFormat="1" ht="22.5" customHeight="1" x14ac:dyDescent="0.2">
      <c r="B24" s="33" t="s">
        <v>54</v>
      </c>
      <c r="C24" s="34"/>
      <c r="D24" s="34"/>
      <c r="E24" s="35"/>
      <c r="F24" s="36">
        <v>217</v>
      </c>
      <c r="G24" s="37"/>
      <c r="H24" s="38"/>
      <c r="I24" s="36">
        <v>200</v>
      </c>
      <c r="J24" s="37"/>
      <c r="K24" s="38"/>
      <c r="L24" s="36">
        <v>219</v>
      </c>
      <c r="M24" s="37"/>
      <c r="N24" s="38"/>
      <c r="O24" s="36">
        <f t="shared" si="0"/>
        <v>419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133</v>
      </c>
      <c r="AB24" s="37"/>
      <c r="AC24" s="37"/>
      <c r="AD24" s="38"/>
      <c r="AE24" s="36">
        <v>109</v>
      </c>
      <c r="AF24" s="37"/>
      <c r="AG24" s="37"/>
      <c r="AH24" s="38"/>
      <c r="AI24" s="36">
        <v>114</v>
      </c>
      <c r="AJ24" s="37"/>
      <c r="AK24" s="37"/>
      <c r="AL24" s="38"/>
      <c r="AM24" s="39">
        <f t="shared" si="1"/>
        <v>223</v>
      </c>
      <c r="AN24" s="39"/>
      <c r="AO24" s="39"/>
      <c r="AP24" s="39"/>
      <c r="AR24" s="3"/>
      <c r="AV24" s="20"/>
    </row>
    <row r="25" spans="2:48" s="4" customFormat="1" ht="22.5" customHeight="1" x14ac:dyDescent="0.2">
      <c r="B25" s="33" t="s">
        <v>56</v>
      </c>
      <c r="C25" s="34"/>
      <c r="D25" s="34"/>
      <c r="E25" s="35"/>
      <c r="F25" s="36">
        <v>162</v>
      </c>
      <c r="G25" s="37"/>
      <c r="H25" s="38"/>
      <c r="I25" s="36">
        <v>147</v>
      </c>
      <c r="J25" s="37"/>
      <c r="K25" s="38"/>
      <c r="L25" s="36">
        <v>156</v>
      </c>
      <c r="M25" s="37"/>
      <c r="N25" s="38"/>
      <c r="O25" s="36">
        <f t="shared" si="0"/>
        <v>303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234</v>
      </c>
      <c r="AB25" s="37"/>
      <c r="AC25" s="37"/>
      <c r="AD25" s="38"/>
      <c r="AE25" s="36">
        <v>174</v>
      </c>
      <c r="AF25" s="37"/>
      <c r="AG25" s="37"/>
      <c r="AH25" s="38"/>
      <c r="AI25" s="36">
        <v>191</v>
      </c>
      <c r="AJ25" s="37"/>
      <c r="AK25" s="37"/>
      <c r="AL25" s="38"/>
      <c r="AM25" s="39">
        <f t="shared" si="1"/>
        <v>365</v>
      </c>
      <c r="AN25" s="39"/>
      <c r="AO25" s="39"/>
      <c r="AP25" s="39"/>
      <c r="AR25" s="3"/>
      <c r="AV25" s="20"/>
    </row>
    <row r="26" spans="2:48" s="4" customFormat="1" ht="22.5" customHeight="1" x14ac:dyDescent="0.2">
      <c r="B26" s="33" t="s">
        <v>57</v>
      </c>
      <c r="C26" s="34"/>
      <c r="D26" s="34"/>
      <c r="E26" s="35"/>
      <c r="F26" s="36">
        <v>161</v>
      </c>
      <c r="G26" s="37"/>
      <c r="H26" s="38"/>
      <c r="I26" s="36">
        <v>150</v>
      </c>
      <c r="J26" s="37"/>
      <c r="K26" s="38"/>
      <c r="L26" s="36">
        <v>156</v>
      </c>
      <c r="M26" s="37"/>
      <c r="N26" s="38"/>
      <c r="O26" s="36">
        <f t="shared" si="0"/>
        <v>306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140</v>
      </c>
      <c r="AB26" s="37"/>
      <c r="AC26" s="37"/>
      <c r="AD26" s="38"/>
      <c r="AE26" s="36">
        <v>124</v>
      </c>
      <c r="AF26" s="37"/>
      <c r="AG26" s="37"/>
      <c r="AH26" s="38"/>
      <c r="AI26" s="36">
        <v>135</v>
      </c>
      <c r="AJ26" s="37"/>
      <c r="AK26" s="37"/>
      <c r="AL26" s="38"/>
      <c r="AM26" s="39">
        <f t="shared" si="1"/>
        <v>259</v>
      </c>
      <c r="AN26" s="39"/>
      <c r="AO26" s="39"/>
      <c r="AP26" s="39"/>
      <c r="AR26" s="3"/>
      <c r="AV26" s="20"/>
    </row>
    <row r="27" spans="2:48" s="4" customFormat="1" ht="22.5" customHeight="1" x14ac:dyDescent="0.2">
      <c r="B27" s="33" t="s">
        <v>0</v>
      </c>
      <c r="C27" s="34"/>
      <c r="D27" s="34"/>
      <c r="E27" s="35"/>
      <c r="F27" s="36">
        <v>136</v>
      </c>
      <c r="G27" s="37"/>
      <c r="H27" s="38"/>
      <c r="I27" s="36">
        <v>123</v>
      </c>
      <c r="J27" s="37"/>
      <c r="K27" s="38"/>
      <c r="L27" s="36">
        <v>130</v>
      </c>
      <c r="M27" s="37"/>
      <c r="N27" s="38"/>
      <c r="O27" s="36">
        <f t="shared" si="0"/>
        <v>253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149</v>
      </c>
      <c r="AB27" s="37"/>
      <c r="AC27" s="37"/>
      <c r="AD27" s="38"/>
      <c r="AE27" s="36">
        <v>126</v>
      </c>
      <c r="AF27" s="37"/>
      <c r="AG27" s="37"/>
      <c r="AH27" s="38"/>
      <c r="AI27" s="36">
        <v>96</v>
      </c>
      <c r="AJ27" s="37"/>
      <c r="AK27" s="37"/>
      <c r="AL27" s="38"/>
      <c r="AM27" s="39">
        <f t="shared" si="1"/>
        <v>222</v>
      </c>
      <c r="AN27" s="39"/>
      <c r="AO27" s="39"/>
      <c r="AP27" s="39"/>
      <c r="AR27" s="3"/>
      <c r="AV27" s="20"/>
    </row>
    <row r="28" spans="2:48" s="4" customFormat="1" ht="22.5" customHeight="1" x14ac:dyDescent="0.2">
      <c r="B28" s="33" t="s">
        <v>58</v>
      </c>
      <c r="C28" s="34"/>
      <c r="D28" s="34"/>
      <c r="E28" s="35"/>
      <c r="F28" s="36">
        <v>52</v>
      </c>
      <c r="G28" s="37"/>
      <c r="H28" s="38"/>
      <c r="I28" s="36">
        <v>42</v>
      </c>
      <c r="J28" s="37"/>
      <c r="K28" s="38"/>
      <c r="L28" s="36">
        <v>53</v>
      </c>
      <c r="M28" s="37"/>
      <c r="N28" s="38"/>
      <c r="O28" s="36">
        <f t="shared" si="0"/>
        <v>95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195</v>
      </c>
      <c r="AB28" s="37"/>
      <c r="AC28" s="37"/>
      <c r="AD28" s="38"/>
      <c r="AE28" s="36">
        <v>161</v>
      </c>
      <c r="AF28" s="37"/>
      <c r="AG28" s="37"/>
      <c r="AH28" s="38"/>
      <c r="AI28" s="36">
        <v>190</v>
      </c>
      <c r="AJ28" s="37"/>
      <c r="AK28" s="37"/>
      <c r="AL28" s="38"/>
      <c r="AM28" s="39">
        <f t="shared" si="1"/>
        <v>351</v>
      </c>
      <c r="AN28" s="39"/>
      <c r="AO28" s="39"/>
      <c r="AP28" s="39"/>
      <c r="AR28" s="9"/>
      <c r="AS28" s="9" t="s">
        <v>41</v>
      </c>
      <c r="AT28" s="9" t="s">
        <v>5</v>
      </c>
      <c r="AU28" s="9" t="s">
        <v>60</v>
      </c>
      <c r="AV28" s="20"/>
    </row>
    <row r="29" spans="2:48" s="4" customFormat="1" ht="22.5" customHeight="1" x14ac:dyDescent="0.2">
      <c r="B29" s="33" t="s">
        <v>61</v>
      </c>
      <c r="C29" s="34"/>
      <c r="D29" s="34"/>
      <c r="E29" s="35"/>
      <c r="F29" s="36">
        <v>79</v>
      </c>
      <c r="G29" s="37"/>
      <c r="H29" s="38"/>
      <c r="I29" s="36">
        <v>61</v>
      </c>
      <c r="J29" s="37"/>
      <c r="K29" s="38"/>
      <c r="L29" s="36">
        <v>79</v>
      </c>
      <c r="M29" s="37"/>
      <c r="N29" s="38"/>
      <c r="O29" s="36">
        <f t="shared" si="0"/>
        <v>140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187</v>
      </c>
      <c r="AB29" s="37"/>
      <c r="AC29" s="37"/>
      <c r="AD29" s="38"/>
      <c r="AE29" s="36">
        <v>186</v>
      </c>
      <c r="AF29" s="37"/>
      <c r="AG29" s="37"/>
      <c r="AH29" s="38"/>
      <c r="AI29" s="36">
        <v>138</v>
      </c>
      <c r="AJ29" s="37"/>
      <c r="AK29" s="37"/>
      <c r="AL29" s="38"/>
      <c r="AM29" s="39">
        <f t="shared" si="1"/>
        <v>324</v>
      </c>
      <c r="AN29" s="39"/>
      <c r="AO29" s="39"/>
      <c r="AP29" s="39"/>
      <c r="AR29" s="9" t="s">
        <v>7</v>
      </c>
      <c r="AS29" s="11">
        <f>AE31</f>
        <v>10983</v>
      </c>
      <c r="AT29" s="11">
        <v>4169</v>
      </c>
      <c r="AU29" s="12">
        <f>IF(OR(AS29=0,AT29=0),"",ROUNDDOWN(AT29/AS29,4))</f>
        <v>0.3795</v>
      </c>
      <c r="AV29" s="20"/>
    </row>
    <row r="30" spans="2:48" s="4" customFormat="1" ht="22.5" customHeight="1" x14ac:dyDescent="0.2">
      <c r="B30" s="33" t="s">
        <v>11</v>
      </c>
      <c r="C30" s="34"/>
      <c r="D30" s="34"/>
      <c r="E30" s="35"/>
      <c r="F30" s="36">
        <v>1471</v>
      </c>
      <c r="G30" s="37"/>
      <c r="H30" s="38"/>
      <c r="I30" s="36">
        <v>1400</v>
      </c>
      <c r="J30" s="37"/>
      <c r="K30" s="38"/>
      <c r="L30" s="36">
        <v>1551</v>
      </c>
      <c r="M30" s="37"/>
      <c r="N30" s="38"/>
      <c r="O30" s="36">
        <f t="shared" si="0"/>
        <v>2951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45</v>
      </c>
      <c r="AB30" s="37"/>
      <c r="AC30" s="37"/>
      <c r="AD30" s="38"/>
      <c r="AE30" s="36">
        <v>41</v>
      </c>
      <c r="AF30" s="37"/>
      <c r="AG30" s="37"/>
      <c r="AH30" s="38"/>
      <c r="AI30" s="36">
        <v>46</v>
      </c>
      <c r="AJ30" s="37"/>
      <c r="AK30" s="37"/>
      <c r="AL30" s="38"/>
      <c r="AM30" s="39">
        <f t="shared" si="1"/>
        <v>87</v>
      </c>
      <c r="AN30" s="39"/>
      <c r="AO30" s="39"/>
      <c r="AP30" s="39"/>
      <c r="AR30" s="9" t="s">
        <v>12</v>
      </c>
      <c r="AS30" s="11">
        <f>AI31</f>
        <v>11924</v>
      </c>
      <c r="AT30" s="11">
        <v>5659</v>
      </c>
      <c r="AU30" s="12">
        <f>IF(OR(AS30=0,AT30=0),"",ROUNDDOWN(AT30/AS30,4))</f>
        <v>0.47449999999999998</v>
      </c>
      <c r="AV30" s="20"/>
    </row>
    <row r="31" spans="2:48" s="4" customFormat="1" ht="22.5" customHeight="1" x14ac:dyDescent="0.2">
      <c r="B31" s="33" t="s">
        <v>32</v>
      </c>
      <c r="C31" s="34"/>
      <c r="D31" s="34"/>
      <c r="E31" s="35"/>
      <c r="F31" s="36">
        <v>526</v>
      </c>
      <c r="G31" s="37"/>
      <c r="H31" s="38"/>
      <c r="I31" s="36">
        <v>511</v>
      </c>
      <c r="J31" s="37"/>
      <c r="K31" s="38"/>
      <c r="L31" s="36">
        <v>534</v>
      </c>
      <c r="M31" s="37"/>
      <c r="N31" s="38"/>
      <c r="O31" s="36">
        <f t="shared" si="0"/>
        <v>1045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11959</v>
      </c>
      <c r="AB31" s="37"/>
      <c r="AC31" s="37"/>
      <c r="AD31" s="38"/>
      <c r="AE31" s="36">
        <f>SUM(I8:K32,AE8:AH30)</f>
        <v>10983</v>
      </c>
      <c r="AF31" s="37"/>
      <c r="AG31" s="37"/>
      <c r="AH31" s="38"/>
      <c r="AI31" s="36">
        <f>SUM(L8:N32,AI8:AL30)</f>
        <v>11924</v>
      </c>
      <c r="AJ31" s="37"/>
      <c r="AK31" s="37"/>
      <c r="AL31" s="38"/>
      <c r="AM31" s="39">
        <f t="shared" si="1"/>
        <v>22907</v>
      </c>
      <c r="AN31" s="39"/>
      <c r="AO31" s="39"/>
      <c r="AP31" s="39"/>
      <c r="AR31" s="9" t="s">
        <v>13</v>
      </c>
      <c r="AS31" s="11">
        <f>AM31</f>
        <v>22907</v>
      </c>
      <c r="AT31" s="11">
        <f>AT29+AT30</f>
        <v>9828</v>
      </c>
      <c r="AU31" s="12">
        <f>IF(OR(AS31=0,AT31=0),"",ROUNDDOWN(AT31/AS31,4))</f>
        <v>0.42899999999999999</v>
      </c>
      <c r="AV31" s="20"/>
    </row>
    <row r="32" spans="2:48" s="4" customFormat="1" ht="22.5" customHeight="1" x14ac:dyDescent="0.2">
      <c r="B32" s="50" t="s">
        <v>63</v>
      </c>
      <c r="C32" s="51"/>
      <c r="D32" s="51"/>
      <c r="E32" s="52"/>
      <c r="F32" s="53">
        <v>402</v>
      </c>
      <c r="G32" s="54"/>
      <c r="H32" s="55"/>
      <c r="I32" s="53">
        <v>355</v>
      </c>
      <c r="J32" s="54"/>
      <c r="K32" s="55"/>
      <c r="L32" s="53">
        <v>398</v>
      </c>
      <c r="M32" s="54"/>
      <c r="N32" s="55"/>
      <c r="O32" s="53">
        <f t="shared" si="0"/>
        <v>753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  <c r="AV32" s="20"/>
    </row>
    <row r="33" spans="3:39" ht="15.75" customHeight="1" x14ac:dyDescent="0.2"/>
    <row r="34" spans="3:39" ht="18.75" customHeight="1" x14ac:dyDescent="0.2">
      <c r="D34" s="7" t="s">
        <v>64</v>
      </c>
      <c r="E34" s="47">
        <v>-38</v>
      </c>
      <c r="F34" s="47"/>
      <c r="G34" s="1" t="s">
        <v>8</v>
      </c>
      <c r="L34" s="1" t="s">
        <v>65</v>
      </c>
      <c r="O34" s="48">
        <v>-408</v>
      </c>
      <c r="P34" s="48"/>
      <c r="Q34" s="48"/>
      <c r="R34" s="48"/>
      <c r="S34" s="1" t="s">
        <v>8</v>
      </c>
      <c r="AG34" s="7" t="s">
        <v>66</v>
      </c>
      <c r="AH34" s="23">
        <f>AT31</f>
        <v>9828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7" t="s">
        <v>64</v>
      </c>
      <c r="E36" s="48">
        <v>-3</v>
      </c>
      <c r="F36" s="48"/>
      <c r="G36" s="1" t="s">
        <v>9</v>
      </c>
      <c r="L36" s="1" t="s">
        <v>65</v>
      </c>
      <c r="O36" s="48">
        <v>-64</v>
      </c>
      <c r="P36" s="48"/>
      <c r="Q36" s="48"/>
      <c r="R36" s="48"/>
      <c r="S36" s="1" t="s">
        <v>9</v>
      </c>
      <c r="Y36" s="1" t="s">
        <v>67</v>
      </c>
      <c r="AG36" s="7" t="s">
        <v>7</v>
      </c>
      <c r="AH36" s="23">
        <f>AT29</f>
        <v>4169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7"/>
    </row>
    <row r="38" spans="3:39" ht="18.75" customHeight="1" x14ac:dyDescent="0.2">
      <c r="C38" s="5" t="s">
        <v>74</v>
      </c>
      <c r="AG38" s="7" t="s">
        <v>12</v>
      </c>
      <c r="AH38" s="23">
        <f>AT30</f>
        <v>5659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7"/>
    </row>
    <row r="40" spans="3:39" ht="18.75" customHeight="1" x14ac:dyDescent="0.2">
      <c r="C40" s="6" t="s">
        <v>68</v>
      </c>
      <c r="AG40" s="7" t="s">
        <v>60</v>
      </c>
      <c r="AH40" s="49">
        <f>IF(OR(AH34=0,AM31=0),"",ROUNDDOWN(AH34/AM31*100,2))</f>
        <v>42.9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4</v>
      </c>
      <c r="I42" s="1" t="s">
        <v>8</v>
      </c>
      <c r="L42" s="1" t="s">
        <v>71</v>
      </c>
      <c r="T42" s="1">
        <v>4</v>
      </c>
      <c r="U42" s="1">
        <v>5</v>
      </c>
      <c r="V42" s="1" t="s">
        <v>8</v>
      </c>
    </row>
  </sheetData>
  <mergeCells count="284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34" workbookViewId="0">
      <selection activeCell="AS4" sqref="AS4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4" ht="18.75" customHeight="1" x14ac:dyDescent="0.2">
      <c r="AP2" s="10" t="s">
        <v>4</v>
      </c>
    </row>
    <row r="3" spans="2:44" ht="18.75" customHeight="1" x14ac:dyDescent="0.2">
      <c r="B3" s="22" t="s">
        <v>72</v>
      </c>
      <c r="C3" s="22"/>
      <c r="D3" s="22"/>
      <c r="E3" s="22"/>
      <c r="F3" s="22"/>
      <c r="G3" s="7"/>
      <c r="H3" s="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2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4" ht="18.75" customHeight="1" x14ac:dyDescent="0.2">
      <c r="D4" s="2"/>
      <c r="H4" s="8"/>
      <c r="I4" s="23" t="s">
        <v>9</v>
      </c>
      <c r="J4" s="23"/>
      <c r="K4" s="23"/>
      <c r="L4" s="23">
        <v>10682</v>
      </c>
      <c r="M4" s="23"/>
      <c r="N4" s="23"/>
      <c r="O4" s="5"/>
      <c r="P4" s="5"/>
      <c r="Q4" s="24" t="s">
        <v>14</v>
      </c>
      <c r="R4" s="24"/>
      <c r="S4" s="24"/>
      <c r="T4" s="25">
        <v>118.23</v>
      </c>
      <c r="U4" s="25"/>
      <c r="V4" s="25"/>
      <c r="W4" s="25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2">
      <c r="Z5" s="2"/>
      <c r="AA5" s="2"/>
      <c r="AB5" s="2"/>
      <c r="AC5" s="2"/>
      <c r="AD5" s="26">
        <v>45473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4" ht="6.75" customHeight="1" x14ac:dyDescent="0.2"/>
    <row r="7" spans="2:44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</row>
    <row r="8" spans="2:44" s="4" customFormat="1" ht="22.5" customHeight="1" x14ac:dyDescent="0.2">
      <c r="B8" s="33" t="s">
        <v>16</v>
      </c>
      <c r="C8" s="34"/>
      <c r="D8" s="34"/>
      <c r="E8" s="35"/>
      <c r="F8" s="40">
        <v>1810</v>
      </c>
      <c r="G8" s="41"/>
      <c r="H8" s="42"/>
      <c r="I8" s="40">
        <v>1743</v>
      </c>
      <c r="J8" s="41"/>
      <c r="K8" s="42"/>
      <c r="L8" s="40">
        <v>1867</v>
      </c>
      <c r="M8" s="41"/>
      <c r="N8" s="42"/>
      <c r="O8" s="40">
        <f t="shared" ref="O8:O32" si="0">I8+L8</f>
        <v>3610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473</v>
      </c>
      <c r="AB8" s="41"/>
      <c r="AC8" s="41"/>
      <c r="AD8" s="42"/>
      <c r="AE8" s="40">
        <v>462</v>
      </c>
      <c r="AF8" s="41"/>
      <c r="AG8" s="41"/>
      <c r="AH8" s="42"/>
      <c r="AI8" s="40">
        <v>483</v>
      </c>
      <c r="AJ8" s="41"/>
      <c r="AK8" s="41"/>
      <c r="AL8" s="42"/>
      <c r="AM8" s="32">
        <f t="shared" ref="AM8:AM31" si="1">AE8+AI8</f>
        <v>945</v>
      </c>
      <c r="AN8" s="32"/>
      <c r="AO8" s="32"/>
      <c r="AP8" s="32"/>
      <c r="AR8" s="3"/>
    </row>
    <row r="9" spans="2:44" s="4" customFormat="1" ht="22.5" customHeight="1" x14ac:dyDescent="0.2">
      <c r="B9" s="33" t="s">
        <v>25</v>
      </c>
      <c r="C9" s="34"/>
      <c r="D9" s="34"/>
      <c r="E9" s="35"/>
      <c r="F9" s="36">
        <v>104</v>
      </c>
      <c r="G9" s="37"/>
      <c r="H9" s="38"/>
      <c r="I9" s="36">
        <v>97</v>
      </c>
      <c r="J9" s="37"/>
      <c r="K9" s="38"/>
      <c r="L9" s="36">
        <v>65</v>
      </c>
      <c r="M9" s="37"/>
      <c r="N9" s="38"/>
      <c r="O9" s="36">
        <f t="shared" si="0"/>
        <v>162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56</v>
      </c>
      <c r="AB9" s="37"/>
      <c r="AC9" s="37"/>
      <c r="AD9" s="38"/>
      <c r="AE9" s="36">
        <v>55</v>
      </c>
      <c r="AF9" s="37"/>
      <c r="AG9" s="37"/>
      <c r="AH9" s="38"/>
      <c r="AI9" s="36">
        <v>54</v>
      </c>
      <c r="AJ9" s="37"/>
      <c r="AK9" s="37"/>
      <c r="AL9" s="38"/>
      <c r="AM9" s="39">
        <f t="shared" si="1"/>
        <v>109</v>
      </c>
      <c r="AN9" s="39"/>
      <c r="AO9" s="39"/>
      <c r="AP9" s="39"/>
      <c r="AR9" s="3"/>
    </row>
    <row r="10" spans="2:44" s="4" customFormat="1" ht="22.5" customHeight="1" x14ac:dyDescent="0.2">
      <c r="B10" s="33" t="s">
        <v>27</v>
      </c>
      <c r="C10" s="34"/>
      <c r="D10" s="34"/>
      <c r="E10" s="35"/>
      <c r="F10" s="36">
        <v>198</v>
      </c>
      <c r="G10" s="37"/>
      <c r="H10" s="38"/>
      <c r="I10" s="36">
        <v>166</v>
      </c>
      <c r="J10" s="37"/>
      <c r="K10" s="38"/>
      <c r="L10" s="36">
        <v>180</v>
      </c>
      <c r="M10" s="37"/>
      <c r="N10" s="38"/>
      <c r="O10" s="36">
        <f t="shared" si="0"/>
        <v>346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260</v>
      </c>
      <c r="AB10" s="37"/>
      <c r="AC10" s="37"/>
      <c r="AD10" s="38"/>
      <c r="AE10" s="36">
        <v>258</v>
      </c>
      <c r="AF10" s="37"/>
      <c r="AG10" s="37"/>
      <c r="AH10" s="38"/>
      <c r="AI10" s="36">
        <v>267</v>
      </c>
      <c r="AJ10" s="37"/>
      <c r="AK10" s="37"/>
      <c r="AL10" s="38"/>
      <c r="AM10" s="39">
        <f t="shared" si="1"/>
        <v>525</v>
      </c>
      <c r="AN10" s="39"/>
      <c r="AO10" s="39"/>
      <c r="AP10" s="39"/>
      <c r="AR10" s="3"/>
    </row>
    <row r="11" spans="2:44" s="4" customFormat="1" ht="22.5" customHeight="1" x14ac:dyDescent="0.2">
      <c r="B11" s="33" t="s">
        <v>30</v>
      </c>
      <c r="C11" s="34"/>
      <c r="D11" s="34"/>
      <c r="E11" s="35"/>
      <c r="F11" s="36">
        <v>113</v>
      </c>
      <c r="G11" s="37"/>
      <c r="H11" s="38"/>
      <c r="I11" s="36">
        <v>93</v>
      </c>
      <c r="J11" s="37"/>
      <c r="K11" s="38"/>
      <c r="L11" s="36">
        <v>117</v>
      </c>
      <c r="M11" s="37"/>
      <c r="N11" s="38"/>
      <c r="O11" s="36">
        <f t="shared" si="0"/>
        <v>210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430</v>
      </c>
      <c r="AB11" s="37"/>
      <c r="AC11" s="37"/>
      <c r="AD11" s="38"/>
      <c r="AE11" s="36">
        <v>431</v>
      </c>
      <c r="AF11" s="37"/>
      <c r="AG11" s="37"/>
      <c r="AH11" s="38"/>
      <c r="AI11" s="36">
        <v>486</v>
      </c>
      <c r="AJ11" s="37"/>
      <c r="AK11" s="37"/>
      <c r="AL11" s="38"/>
      <c r="AM11" s="39">
        <f t="shared" si="1"/>
        <v>917</v>
      </c>
      <c r="AN11" s="39"/>
      <c r="AO11" s="39"/>
      <c r="AP11" s="39"/>
      <c r="AR11" s="3"/>
    </row>
    <row r="12" spans="2:44" s="4" customFormat="1" ht="22.5" customHeight="1" x14ac:dyDescent="0.2">
      <c r="B12" s="33" t="s">
        <v>31</v>
      </c>
      <c r="C12" s="34"/>
      <c r="D12" s="34"/>
      <c r="E12" s="35"/>
      <c r="F12" s="36">
        <v>173</v>
      </c>
      <c r="G12" s="37"/>
      <c r="H12" s="38"/>
      <c r="I12" s="36">
        <v>158</v>
      </c>
      <c r="J12" s="37"/>
      <c r="K12" s="38"/>
      <c r="L12" s="36">
        <v>152</v>
      </c>
      <c r="M12" s="37"/>
      <c r="N12" s="38"/>
      <c r="O12" s="36">
        <f t="shared" si="0"/>
        <v>310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168</v>
      </c>
      <c r="AB12" s="37"/>
      <c r="AC12" s="37"/>
      <c r="AD12" s="38"/>
      <c r="AE12" s="36">
        <v>143</v>
      </c>
      <c r="AF12" s="37"/>
      <c r="AG12" s="37"/>
      <c r="AH12" s="38"/>
      <c r="AI12" s="36">
        <v>168</v>
      </c>
      <c r="AJ12" s="37"/>
      <c r="AK12" s="37"/>
      <c r="AL12" s="38"/>
      <c r="AM12" s="39">
        <f t="shared" si="1"/>
        <v>311</v>
      </c>
      <c r="AN12" s="39"/>
      <c r="AO12" s="39"/>
      <c r="AP12" s="39"/>
      <c r="AR12" s="3"/>
    </row>
    <row r="13" spans="2:44" s="4" customFormat="1" ht="22.5" customHeight="1" x14ac:dyDescent="0.2">
      <c r="B13" s="33" t="s">
        <v>33</v>
      </c>
      <c r="C13" s="34"/>
      <c r="D13" s="34"/>
      <c r="E13" s="35"/>
      <c r="F13" s="36">
        <v>111</v>
      </c>
      <c r="G13" s="37"/>
      <c r="H13" s="38"/>
      <c r="I13" s="36">
        <v>88</v>
      </c>
      <c r="J13" s="37"/>
      <c r="K13" s="38"/>
      <c r="L13" s="36">
        <v>88</v>
      </c>
      <c r="M13" s="37"/>
      <c r="N13" s="38"/>
      <c r="O13" s="36">
        <f t="shared" si="0"/>
        <v>176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129</v>
      </c>
      <c r="AB13" s="37"/>
      <c r="AC13" s="37"/>
      <c r="AD13" s="38"/>
      <c r="AE13" s="36">
        <v>116</v>
      </c>
      <c r="AF13" s="37"/>
      <c r="AG13" s="37"/>
      <c r="AH13" s="38"/>
      <c r="AI13" s="36">
        <v>120</v>
      </c>
      <c r="AJ13" s="37"/>
      <c r="AK13" s="37"/>
      <c r="AL13" s="38"/>
      <c r="AM13" s="39">
        <f t="shared" si="1"/>
        <v>236</v>
      </c>
      <c r="AN13" s="39"/>
      <c r="AO13" s="39"/>
      <c r="AP13" s="39"/>
      <c r="AR13" s="3"/>
    </row>
    <row r="14" spans="2:44" s="4" customFormat="1" ht="22.5" customHeight="1" x14ac:dyDescent="0.2">
      <c r="B14" s="33" t="s">
        <v>34</v>
      </c>
      <c r="C14" s="34"/>
      <c r="D14" s="34"/>
      <c r="E14" s="35"/>
      <c r="F14" s="36">
        <v>5</v>
      </c>
      <c r="G14" s="37"/>
      <c r="H14" s="38"/>
      <c r="I14" s="36">
        <v>6</v>
      </c>
      <c r="J14" s="37"/>
      <c r="K14" s="38"/>
      <c r="L14" s="36">
        <v>3</v>
      </c>
      <c r="M14" s="37"/>
      <c r="N14" s="38"/>
      <c r="O14" s="36">
        <f t="shared" si="0"/>
        <v>9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1307</v>
      </c>
      <c r="AB14" s="37"/>
      <c r="AC14" s="37"/>
      <c r="AD14" s="38"/>
      <c r="AE14" s="36">
        <v>1172</v>
      </c>
      <c r="AF14" s="37"/>
      <c r="AG14" s="37"/>
      <c r="AH14" s="38"/>
      <c r="AI14" s="36">
        <v>1282</v>
      </c>
      <c r="AJ14" s="37"/>
      <c r="AK14" s="37"/>
      <c r="AL14" s="38"/>
      <c r="AM14" s="39">
        <f t="shared" si="1"/>
        <v>2454</v>
      </c>
      <c r="AN14" s="39"/>
      <c r="AO14" s="39"/>
      <c r="AP14" s="39"/>
      <c r="AR14" s="3"/>
    </row>
    <row r="15" spans="2:44" s="4" customFormat="1" ht="22.5" customHeight="1" x14ac:dyDescent="0.2">
      <c r="B15" s="33" t="s">
        <v>39</v>
      </c>
      <c r="C15" s="34"/>
      <c r="D15" s="34"/>
      <c r="E15" s="35"/>
      <c r="F15" s="36">
        <v>240</v>
      </c>
      <c r="G15" s="37"/>
      <c r="H15" s="38"/>
      <c r="I15" s="36">
        <v>238</v>
      </c>
      <c r="J15" s="37"/>
      <c r="K15" s="38"/>
      <c r="L15" s="36">
        <v>265</v>
      </c>
      <c r="M15" s="37"/>
      <c r="N15" s="38"/>
      <c r="O15" s="36">
        <f t="shared" si="0"/>
        <v>503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17</v>
      </c>
      <c r="AB15" s="37"/>
      <c r="AC15" s="37"/>
      <c r="AD15" s="38"/>
      <c r="AE15" s="36">
        <v>9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23</v>
      </c>
      <c r="AN15" s="39"/>
      <c r="AO15" s="39"/>
      <c r="AP15" s="39"/>
      <c r="AR15" s="3"/>
    </row>
    <row r="16" spans="2:44" s="4" customFormat="1" ht="22.5" customHeight="1" x14ac:dyDescent="0.2">
      <c r="B16" s="33" t="s">
        <v>6</v>
      </c>
      <c r="C16" s="34"/>
      <c r="D16" s="34"/>
      <c r="E16" s="35"/>
      <c r="F16" s="36">
        <v>224</v>
      </c>
      <c r="G16" s="37"/>
      <c r="H16" s="38"/>
      <c r="I16" s="36">
        <v>195</v>
      </c>
      <c r="J16" s="37"/>
      <c r="K16" s="38"/>
      <c r="L16" s="36">
        <v>231</v>
      </c>
      <c r="M16" s="37"/>
      <c r="N16" s="38"/>
      <c r="O16" s="36">
        <f t="shared" si="0"/>
        <v>426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54</v>
      </c>
      <c r="AB16" s="37"/>
      <c r="AC16" s="37"/>
      <c r="AD16" s="38"/>
      <c r="AE16" s="36">
        <v>43</v>
      </c>
      <c r="AF16" s="37"/>
      <c r="AG16" s="37"/>
      <c r="AH16" s="38"/>
      <c r="AI16" s="36">
        <v>49</v>
      </c>
      <c r="AJ16" s="37"/>
      <c r="AK16" s="37"/>
      <c r="AL16" s="38"/>
      <c r="AM16" s="39">
        <f t="shared" si="1"/>
        <v>92</v>
      </c>
      <c r="AN16" s="39"/>
      <c r="AO16" s="39"/>
      <c r="AP16" s="39"/>
      <c r="AR16" s="3"/>
    </row>
    <row r="17" spans="2:47" s="4" customFormat="1" ht="22.5" customHeight="1" x14ac:dyDescent="0.2">
      <c r="B17" s="33" t="s">
        <v>22</v>
      </c>
      <c r="C17" s="34"/>
      <c r="D17" s="34"/>
      <c r="E17" s="35"/>
      <c r="F17" s="36">
        <v>155</v>
      </c>
      <c r="G17" s="37"/>
      <c r="H17" s="38"/>
      <c r="I17" s="36">
        <v>197</v>
      </c>
      <c r="J17" s="37"/>
      <c r="K17" s="38"/>
      <c r="L17" s="36">
        <v>205</v>
      </c>
      <c r="M17" s="37"/>
      <c r="N17" s="38"/>
      <c r="O17" s="36">
        <f t="shared" si="0"/>
        <v>402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227</v>
      </c>
      <c r="AB17" s="37"/>
      <c r="AC17" s="37"/>
      <c r="AD17" s="38"/>
      <c r="AE17" s="36">
        <v>214</v>
      </c>
      <c r="AF17" s="37"/>
      <c r="AG17" s="37"/>
      <c r="AH17" s="38"/>
      <c r="AI17" s="36">
        <v>232</v>
      </c>
      <c r="AJ17" s="37"/>
      <c r="AK17" s="37"/>
      <c r="AL17" s="38"/>
      <c r="AM17" s="39">
        <f t="shared" si="1"/>
        <v>446</v>
      </c>
      <c r="AN17" s="39"/>
      <c r="AO17" s="39"/>
      <c r="AP17" s="39"/>
      <c r="AR17" s="3"/>
    </row>
    <row r="18" spans="2:47" s="4" customFormat="1" ht="22.5" customHeight="1" x14ac:dyDescent="0.2">
      <c r="B18" s="33" t="s">
        <v>44</v>
      </c>
      <c r="C18" s="34"/>
      <c r="D18" s="34"/>
      <c r="E18" s="35"/>
      <c r="F18" s="36">
        <v>148</v>
      </c>
      <c r="G18" s="37"/>
      <c r="H18" s="38"/>
      <c r="I18" s="36">
        <v>145</v>
      </c>
      <c r="J18" s="37"/>
      <c r="K18" s="38"/>
      <c r="L18" s="36">
        <v>171</v>
      </c>
      <c r="M18" s="37"/>
      <c r="N18" s="38"/>
      <c r="O18" s="36">
        <f t="shared" si="0"/>
        <v>316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222</v>
      </c>
      <c r="AB18" s="37"/>
      <c r="AC18" s="37"/>
      <c r="AD18" s="38"/>
      <c r="AE18" s="36">
        <v>171</v>
      </c>
      <c r="AF18" s="37"/>
      <c r="AG18" s="37"/>
      <c r="AH18" s="38"/>
      <c r="AI18" s="36">
        <v>186</v>
      </c>
      <c r="AJ18" s="37"/>
      <c r="AK18" s="37"/>
      <c r="AL18" s="38"/>
      <c r="AM18" s="39">
        <f t="shared" si="1"/>
        <v>357</v>
      </c>
      <c r="AN18" s="39"/>
      <c r="AO18" s="39"/>
      <c r="AP18" s="39"/>
      <c r="AR18" s="3"/>
    </row>
    <row r="19" spans="2:47" s="4" customFormat="1" ht="22.5" customHeight="1" x14ac:dyDescent="0.2">
      <c r="B19" s="33" t="s">
        <v>46</v>
      </c>
      <c r="C19" s="34"/>
      <c r="D19" s="34"/>
      <c r="E19" s="35"/>
      <c r="F19" s="36">
        <v>134</v>
      </c>
      <c r="G19" s="37"/>
      <c r="H19" s="38"/>
      <c r="I19" s="36">
        <v>123</v>
      </c>
      <c r="J19" s="37"/>
      <c r="K19" s="38"/>
      <c r="L19" s="36">
        <v>131</v>
      </c>
      <c r="M19" s="37"/>
      <c r="N19" s="38"/>
      <c r="O19" s="36">
        <f t="shared" si="0"/>
        <v>254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65</v>
      </c>
      <c r="AB19" s="37"/>
      <c r="AC19" s="37"/>
      <c r="AD19" s="38"/>
      <c r="AE19" s="36">
        <v>46</v>
      </c>
      <c r="AF19" s="37"/>
      <c r="AG19" s="37"/>
      <c r="AH19" s="38"/>
      <c r="AI19" s="36">
        <v>55</v>
      </c>
      <c r="AJ19" s="37"/>
      <c r="AK19" s="37"/>
      <c r="AL19" s="38"/>
      <c r="AM19" s="39">
        <f t="shared" si="1"/>
        <v>101</v>
      </c>
      <c r="AN19" s="39"/>
      <c r="AO19" s="39"/>
      <c r="AP19" s="39"/>
      <c r="AR19" s="3"/>
    </row>
    <row r="20" spans="2:47" s="4" customFormat="1" ht="22.5" customHeight="1" x14ac:dyDescent="0.2">
      <c r="B20" s="33" t="s">
        <v>1</v>
      </c>
      <c r="C20" s="34"/>
      <c r="D20" s="34"/>
      <c r="E20" s="35"/>
      <c r="F20" s="36">
        <v>71</v>
      </c>
      <c r="G20" s="37"/>
      <c r="H20" s="38"/>
      <c r="I20" s="36">
        <v>59</v>
      </c>
      <c r="J20" s="37"/>
      <c r="K20" s="38"/>
      <c r="L20" s="36">
        <v>55</v>
      </c>
      <c r="M20" s="37"/>
      <c r="N20" s="38"/>
      <c r="O20" s="36">
        <f t="shared" si="0"/>
        <v>114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107</v>
      </c>
      <c r="AB20" s="37"/>
      <c r="AC20" s="37"/>
      <c r="AD20" s="38"/>
      <c r="AE20" s="36">
        <v>87</v>
      </c>
      <c r="AF20" s="37"/>
      <c r="AG20" s="37"/>
      <c r="AH20" s="38"/>
      <c r="AI20" s="36">
        <v>124</v>
      </c>
      <c r="AJ20" s="37"/>
      <c r="AK20" s="37"/>
      <c r="AL20" s="38"/>
      <c r="AM20" s="39">
        <f t="shared" si="1"/>
        <v>211</v>
      </c>
      <c r="AN20" s="39"/>
      <c r="AO20" s="39"/>
      <c r="AP20" s="39"/>
      <c r="AR20" s="3"/>
    </row>
    <row r="21" spans="2:47" s="4" customFormat="1" ht="22.5" customHeight="1" x14ac:dyDescent="0.2">
      <c r="B21" s="33" t="s">
        <v>10</v>
      </c>
      <c r="C21" s="34"/>
      <c r="D21" s="34"/>
      <c r="E21" s="35"/>
      <c r="F21" s="36">
        <v>78</v>
      </c>
      <c r="G21" s="37"/>
      <c r="H21" s="38"/>
      <c r="I21" s="36">
        <v>47</v>
      </c>
      <c r="J21" s="37"/>
      <c r="K21" s="38"/>
      <c r="L21" s="36">
        <v>63</v>
      </c>
      <c r="M21" s="37"/>
      <c r="N21" s="38"/>
      <c r="O21" s="36">
        <f t="shared" si="0"/>
        <v>110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102</v>
      </c>
      <c r="AB21" s="37"/>
      <c r="AC21" s="37"/>
      <c r="AD21" s="38"/>
      <c r="AE21" s="36">
        <v>84</v>
      </c>
      <c r="AF21" s="37"/>
      <c r="AG21" s="37"/>
      <c r="AH21" s="38"/>
      <c r="AI21" s="36">
        <v>103</v>
      </c>
      <c r="AJ21" s="37"/>
      <c r="AK21" s="37"/>
      <c r="AL21" s="38"/>
      <c r="AM21" s="39">
        <f t="shared" si="1"/>
        <v>187</v>
      </c>
      <c r="AN21" s="39"/>
      <c r="AO21" s="39"/>
      <c r="AP21" s="39"/>
      <c r="AR21" s="3"/>
    </row>
    <row r="22" spans="2:47" s="4" customFormat="1" ht="22.5" customHeight="1" x14ac:dyDescent="0.2">
      <c r="B22" s="33" t="s">
        <v>52</v>
      </c>
      <c r="C22" s="34"/>
      <c r="D22" s="34"/>
      <c r="E22" s="35"/>
      <c r="F22" s="36">
        <v>46</v>
      </c>
      <c r="G22" s="37"/>
      <c r="H22" s="38"/>
      <c r="I22" s="36">
        <v>31</v>
      </c>
      <c r="J22" s="37"/>
      <c r="K22" s="38"/>
      <c r="L22" s="36">
        <v>42</v>
      </c>
      <c r="M22" s="37"/>
      <c r="N22" s="38"/>
      <c r="O22" s="36">
        <f t="shared" si="0"/>
        <v>73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252</v>
      </c>
      <c r="AB22" s="37"/>
      <c r="AC22" s="37"/>
      <c r="AD22" s="38"/>
      <c r="AE22" s="36">
        <v>233</v>
      </c>
      <c r="AF22" s="37"/>
      <c r="AG22" s="37"/>
      <c r="AH22" s="38"/>
      <c r="AI22" s="36">
        <v>275</v>
      </c>
      <c r="AJ22" s="37"/>
      <c r="AK22" s="37"/>
      <c r="AL22" s="38"/>
      <c r="AM22" s="39">
        <f t="shared" si="1"/>
        <v>508</v>
      </c>
      <c r="AN22" s="39"/>
      <c r="AO22" s="39"/>
      <c r="AP22" s="39"/>
      <c r="AR22" s="3"/>
    </row>
    <row r="23" spans="2:47" s="4" customFormat="1" ht="22.5" customHeight="1" x14ac:dyDescent="0.2">
      <c r="B23" s="33" t="s">
        <v>43</v>
      </c>
      <c r="C23" s="34"/>
      <c r="D23" s="34"/>
      <c r="E23" s="35"/>
      <c r="F23" s="36">
        <v>172</v>
      </c>
      <c r="G23" s="37"/>
      <c r="H23" s="38"/>
      <c r="I23" s="36">
        <v>149</v>
      </c>
      <c r="J23" s="37"/>
      <c r="K23" s="38"/>
      <c r="L23" s="36">
        <v>176</v>
      </c>
      <c r="M23" s="37"/>
      <c r="N23" s="38"/>
      <c r="O23" s="36">
        <f t="shared" si="0"/>
        <v>325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 x14ac:dyDescent="0.2">
      <c r="B24" s="33" t="s">
        <v>54</v>
      </c>
      <c r="C24" s="34"/>
      <c r="D24" s="34"/>
      <c r="E24" s="35"/>
      <c r="F24" s="36">
        <v>216</v>
      </c>
      <c r="G24" s="37"/>
      <c r="H24" s="38"/>
      <c r="I24" s="36">
        <v>198</v>
      </c>
      <c r="J24" s="37"/>
      <c r="K24" s="38"/>
      <c r="L24" s="36">
        <v>218</v>
      </c>
      <c r="M24" s="37"/>
      <c r="N24" s="38"/>
      <c r="O24" s="36">
        <f t="shared" si="0"/>
        <v>416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133</v>
      </c>
      <c r="AB24" s="37"/>
      <c r="AC24" s="37"/>
      <c r="AD24" s="38"/>
      <c r="AE24" s="36">
        <v>108</v>
      </c>
      <c r="AF24" s="37"/>
      <c r="AG24" s="37"/>
      <c r="AH24" s="38"/>
      <c r="AI24" s="36">
        <v>114</v>
      </c>
      <c r="AJ24" s="37"/>
      <c r="AK24" s="37"/>
      <c r="AL24" s="38"/>
      <c r="AM24" s="39">
        <f t="shared" si="1"/>
        <v>222</v>
      </c>
      <c r="AN24" s="39"/>
      <c r="AO24" s="39"/>
      <c r="AP24" s="39"/>
      <c r="AR24" s="3"/>
    </row>
    <row r="25" spans="2:47" s="4" customFormat="1" ht="22.5" customHeight="1" x14ac:dyDescent="0.2">
      <c r="B25" s="33" t="s">
        <v>56</v>
      </c>
      <c r="C25" s="34"/>
      <c r="D25" s="34"/>
      <c r="E25" s="35"/>
      <c r="F25" s="36">
        <v>160</v>
      </c>
      <c r="G25" s="37"/>
      <c r="H25" s="38"/>
      <c r="I25" s="36">
        <v>144</v>
      </c>
      <c r="J25" s="37"/>
      <c r="K25" s="38"/>
      <c r="L25" s="36">
        <v>153</v>
      </c>
      <c r="M25" s="37"/>
      <c r="N25" s="38"/>
      <c r="O25" s="36">
        <f t="shared" si="0"/>
        <v>297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233</v>
      </c>
      <c r="AB25" s="37"/>
      <c r="AC25" s="37"/>
      <c r="AD25" s="38"/>
      <c r="AE25" s="36">
        <v>172</v>
      </c>
      <c r="AF25" s="37"/>
      <c r="AG25" s="37"/>
      <c r="AH25" s="38"/>
      <c r="AI25" s="36">
        <v>190</v>
      </c>
      <c r="AJ25" s="37"/>
      <c r="AK25" s="37"/>
      <c r="AL25" s="38"/>
      <c r="AM25" s="39">
        <f t="shared" si="1"/>
        <v>362</v>
      </c>
      <c r="AN25" s="39"/>
      <c r="AO25" s="39"/>
      <c r="AP25" s="39"/>
      <c r="AR25" s="3"/>
    </row>
    <row r="26" spans="2:47" s="4" customFormat="1" ht="22.5" customHeight="1" x14ac:dyDescent="0.2">
      <c r="B26" s="33" t="s">
        <v>57</v>
      </c>
      <c r="C26" s="34"/>
      <c r="D26" s="34"/>
      <c r="E26" s="35"/>
      <c r="F26" s="36">
        <v>161</v>
      </c>
      <c r="G26" s="37"/>
      <c r="H26" s="38"/>
      <c r="I26" s="36">
        <v>149</v>
      </c>
      <c r="J26" s="37"/>
      <c r="K26" s="38"/>
      <c r="L26" s="36">
        <v>155</v>
      </c>
      <c r="M26" s="37"/>
      <c r="N26" s="38"/>
      <c r="O26" s="36">
        <f t="shared" si="0"/>
        <v>304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139</v>
      </c>
      <c r="AB26" s="37"/>
      <c r="AC26" s="37"/>
      <c r="AD26" s="38"/>
      <c r="AE26" s="36">
        <v>123</v>
      </c>
      <c r="AF26" s="37"/>
      <c r="AG26" s="37"/>
      <c r="AH26" s="38"/>
      <c r="AI26" s="36">
        <v>135</v>
      </c>
      <c r="AJ26" s="37"/>
      <c r="AK26" s="37"/>
      <c r="AL26" s="38"/>
      <c r="AM26" s="39">
        <f t="shared" si="1"/>
        <v>258</v>
      </c>
      <c r="AN26" s="39"/>
      <c r="AO26" s="39"/>
      <c r="AP26" s="39"/>
      <c r="AR26" s="3"/>
    </row>
    <row r="27" spans="2:47" s="4" customFormat="1" ht="22.5" customHeight="1" x14ac:dyDescent="0.2">
      <c r="B27" s="33" t="s">
        <v>0</v>
      </c>
      <c r="C27" s="34"/>
      <c r="D27" s="34"/>
      <c r="E27" s="35"/>
      <c r="F27" s="36">
        <v>135</v>
      </c>
      <c r="G27" s="37"/>
      <c r="H27" s="38"/>
      <c r="I27" s="36">
        <v>122</v>
      </c>
      <c r="J27" s="37"/>
      <c r="K27" s="38"/>
      <c r="L27" s="36">
        <v>129</v>
      </c>
      <c r="M27" s="37"/>
      <c r="N27" s="38"/>
      <c r="O27" s="36">
        <f t="shared" si="0"/>
        <v>251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149</v>
      </c>
      <c r="AB27" s="37"/>
      <c r="AC27" s="37"/>
      <c r="AD27" s="38"/>
      <c r="AE27" s="36">
        <v>125</v>
      </c>
      <c r="AF27" s="37"/>
      <c r="AG27" s="37"/>
      <c r="AH27" s="38"/>
      <c r="AI27" s="36">
        <v>96</v>
      </c>
      <c r="AJ27" s="37"/>
      <c r="AK27" s="37"/>
      <c r="AL27" s="38"/>
      <c r="AM27" s="39">
        <f t="shared" si="1"/>
        <v>221</v>
      </c>
      <c r="AN27" s="39"/>
      <c r="AO27" s="39"/>
      <c r="AP27" s="39"/>
      <c r="AR27" s="3"/>
    </row>
    <row r="28" spans="2:47" s="4" customFormat="1" ht="22.5" customHeight="1" x14ac:dyDescent="0.2">
      <c r="B28" s="33" t="s">
        <v>58</v>
      </c>
      <c r="C28" s="34"/>
      <c r="D28" s="34"/>
      <c r="E28" s="35"/>
      <c r="F28" s="36">
        <v>52</v>
      </c>
      <c r="G28" s="37"/>
      <c r="H28" s="38"/>
      <c r="I28" s="36">
        <v>42</v>
      </c>
      <c r="J28" s="37"/>
      <c r="K28" s="38"/>
      <c r="L28" s="36">
        <v>53</v>
      </c>
      <c r="M28" s="37"/>
      <c r="N28" s="38"/>
      <c r="O28" s="36">
        <f t="shared" si="0"/>
        <v>95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195</v>
      </c>
      <c r="AB28" s="37"/>
      <c r="AC28" s="37"/>
      <c r="AD28" s="38"/>
      <c r="AE28" s="36">
        <v>162</v>
      </c>
      <c r="AF28" s="37"/>
      <c r="AG28" s="37"/>
      <c r="AH28" s="38"/>
      <c r="AI28" s="36">
        <v>188</v>
      </c>
      <c r="AJ28" s="37"/>
      <c r="AK28" s="37"/>
      <c r="AL28" s="38"/>
      <c r="AM28" s="39">
        <f t="shared" si="1"/>
        <v>350</v>
      </c>
      <c r="AN28" s="39"/>
      <c r="AO28" s="39"/>
      <c r="AP28" s="39"/>
      <c r="AR28" s="9"/>
      <c r="AS28" s="9" t="s">
        <v>41</v>
      </c>
      <c r="AT28" s="9" t="s">
        <v>5</v>
      </c>
      <c r="AU28" s="9" t="s">
        <v>60</v>
      </c>
    </row>
    <row r="29" spans="2:47" s="4" customFormat="1" ht="22.5" customHeight="1" x14ac:dyDescent="0.2">
      <c r="B29" s="33" t="s">
        <v>61</v>
      </c>
      <c r="C29" s="34"/>
      <c r="D29" s="34"/>
      <c r="E29" s="35"/>
      <c r="F29" s="36">
        <v>79</v>
      </c>
      <c r="G29" s="37"/>
      <c r="H29" s="38"/>
      <c r="I29" s="36">
        <v>61</v>
      </c>
      <c r="J29" s="37"/>
      <c r="K29" s="38"/>
      <c r="L29" s="36">
        <v>78</v>
      </c>
      <c r="M29" s="37"/>
      <c r="N29" s="38"/>
      <c r="O29" s="36">
        <f t="shared" si="0"/>
        <v>139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191</v>
      </c>
      <c r="AB29" s="37"/>
      <c r="AC29" s="37"/>
      <c r="AD29" s="38"/>
      <c r="AE29" s="36">
        <v>190</v>
      </c>
      <c r="AF29" s="37"/>
      <c r="AG29" s="37"/>
      <c r="AH29" s="38"/>
      <c r="AI29" s="36">
        <v>138</v>
      </c>
      <c r="AJ29" s="37"/>
      <c r="AK29" s="37"/>
      <c r="AL29" s="38"/>
      <c r="AM29" s="39">
        <f t="shared" si="1"/>
        <v>328</v>
      </c>
      <c r="AN29" s="39"/>
      <c r="AO29" s="39"/>
      <c r="AP29" s="39"/>
      <c r="AR29" s="9" t="s">
        <v>7</v>
      </c>
      <c r="AS29" s="11">
        <f>AE31</f>
        <v>10963</v>
      </c>
      <c r="AT29" s="11">
        <v>4164</v>
      </c>
      <c r="AU29" s="12">
        <f>IF(OR(AS29=0,AT29=0),"",ROUNDDOWN(AT29/AS29,4))</f>
        <v>0.37980000000000003</v>
      </c>
    </row>
    <row r="30" spans="2:47" s="4" customFormat="1" ht="22.5" customHeight="1" x14ac:dyDescent="0.2">
      <c r="B30" s="33" t="s">
        <v>11</v>
      </c>
      <c r="C30" s="34"/>
      <c r="D30" s="34"/>
      <c r="E30" s="35"/>
      <c r="F30" s="36">
        <v>1469</v>
      </c>
      <c r="G30" s="37"/>
      <c r="H30" s="38"/>
      <c r="I30" s="36">
        <v>1400</v>
      </c>
      <c r="J30" s="37"/>
      <c r="K30" s="38"/>
      <c r="L30" s="36">
        <v>1546</v>
      </c>
      <c r="M30" s="37"/>
      <c r="N30" s="38"/>
      <c r="O30" s="36">
        <f t="shared" si="0"/>
        <v>2946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44</v>
      </c>
      <c r="AB30" s="37"/>
      <c r="AC30" s="37"/>
      <c r="AD30" s="38"/>
      <c r="AE30" s="36">
        <v>41</v>
      </c>
      <c r="AF30" s="37"/>
      <c r="AG30" s="37"/>
      <c r="AH30" s="38"/>
      <c r="AI30" s="36">
        <v>45</v>
      </c>
      <c r="AJ30" s="37"/>
      <c r="AK30" s="37"/>
      <c r="AL30" s="38"/>
      <c r="AM30" s="39">
        <f t="shared" si="1"/>
        <v>86</v>
      </c>
      <c r="AN30" s="39"/>
      <c r="AO30" s="39"/>
      <c r="AP30" s="39"/>
      <c r="AR30" s="9" t="s">
        <v>12</v>
      </c>
      <c r="AS30" s="11">
        <f>AI31</f>
        <v>11883</v>
      </c>
      <c r="AT30" s="11">
        <v>5645</v>
      </c>
      <c r="AU30" s="12">
        <f>IF(OR(AS30=0,AT30=0),"",ROUNDDOWN(AT30/AS30,4))</f>
        <v>0.47499999999999998</v>
      </c>
    </row>
    <row r="31" spans="2:47" s="4" customFormat="1" ht="22.5" customHeight="1" x14ac:dyDescent="0.2">
      <c r="B31" s="33" t="s">
        <v>32</v>
      </c>
      <c r="C31" s="34"/>
      <c r="D31" s="34"/>
      <c r="E31" s="35"/>
      <c r="F31" s="36">
        <v>523</v>
      </c>
      <c r="G31" s="37"/>
      <c r="H31" s="38"/>
      <c r="I31" s="36">
        <v>511</v>
      </c>
      <c r="J31" s="37"/>
      <c r="K31" s="38"/>
      <c r="L31" s="36">
        <v>531</v>
      </c>
      <c r="M31" s="37"/>
      <c r="N31" s="38"/>
      <c r="O31" s="36">
        <f t="shared" si="0"/>
        <v>1042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11936</v>
      </c>
      <c r="AB31" s="37"/>
      <c r="AC31" s="37"/>
      <c r="AD31" s="38"/>
      <c r="AE31" s="36">
        <f>SUM(I8:K32,AE8:AH30)</f>
        <v>10963</v>
      </c>
      <c r="AF31" s="37"/>
      <c r="AG31" s="37"/>
      <c r="AH31" s="38"/>
      <c r="AI31" s="36">
        <f>SUM(L8:N32,AI8:AL30)</f>
        <v>11883</v>
      </c>
      <c r="AJ31" s="37"/>
      <c r="AK31" s="37"/>
      <c r="AL31" s="38"/>
      <c r="AM31" s="39">
        <f t="shared" si="1"/>
        <v>22846</v>
      </c>
      <c r="AN31" s="39"/>
      <c r="AO31" s="39"/>
      <c r="AP31" s="39"/>
      <c r="AR31" s="9" t="s">
        <v>13</v>
      </c>
      <c r="AS31" s="11">
        <f>AM31</f>
        <v>22846</v>
      </c>
      <c r="AT31" s="11">
        <f>AT29+AT30</f>
        <v>9809</v>
      </c>
      <c r="AU31" s="12">
        <f>IF(OR(AS31=0,AT31=0),"",ROUNDDOWN(AT31/AS31,4))</f>
        <v>0.42930000000000001</v>
      </c>
    </row>
    <row r="32" spans="2:47" s="4" customFormat="1" ht="22.5" customHeight="1" x14ac:dyDescent="0.2">
      <c r="B32" s="50" t="s">
        <v>63</v>
      </c>
      <c r="C32" s="51"/>
      <c r="D32" s="51"/>
      <c r="E32" s="52"/>
      <c r="F32" s="53">
        <v>401</v>
      </c>
      <c r="G32" s="54"/>
      <c r="H32" s="55"/>
      <c r="I32" s="53">
        <v>350</v>
      </c>
      <c r="J32" s="54"/>
      <c r="K32" s="55"/>
      <c r="L32" s="53">
        <v>399</v>
      </c>
      <c r="M32" s="54"/>
      <c r="N32" s="55"/>
      <c r="O32" s="53">
        <f t="shared" si="0"/>
        <v>749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</row>
    <row r="33" spans="3:39" ht="15.75" customHeight="1" x14ac:dyDescent="0.2"/>
    <row r="34" spans="3:39" ht="18.75" customHeight="1" x14ac:dyDescent="0.2">
      <c r="D34" s="7" t="s">
        <v>64</v>
      </c>
      <c r="E34" s="47">
        <v>-61</v>
      </c>
      <c r="F34" s="47"/>
      <c r="G34" s="1" t="s">
        <v>8</v>
      </c>
      <c r="L34" s="1" t="s">
        <v>65</v>
      </c>
      <c r="O34" s="48">
        <v>-437</v>
      </c>
      <c r="P34" s="48"/>
      <c r="Q34" s="48"/>
      <c r="R34" s="48"/>
      <c r="S34" s="1" t="s">
        <v>8</v>
      </c>
      <c r="AG34" s="7" t="s">
        <v>66</v>
      </c>
      <c r="AH34" s="23">
        <f>AT31</f>
        <v>9809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7" t="s">
        <v>64</v>
      </c>
      <c r="E36" s="48">
        <v>-23</v>
      </c>
      <c r="F36" s="48"/>
      <c r="G36" s="1" t="s">
        <v>9</v>
      </c>
      <c r="L36" s="1" t="s">
        <v>65</v>
      </c>
      <c r="O36" s="48">
        <v>-89</v>
      </c>
      <c r="P36" s="48"/>
      <c r="Q36" s="48"/>
      <c r="R36" s="48"/>
      <c r="S36" s="1" t="s">
        <v>9</v>
      </c>
      <c r="Y36" s="1" t="s">
        <v>67</v>
      </c>
      <c r="AG36" s="7" t="s">
        <v>7</v>
      </c>
      <c r="AH36" s="23">
        <f>AT29</f>
        <v>4164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7"/>
    </row>
    <row r="38" spans="3:39" ht="18.75" customHeight="1" x14ac:dyDescent="0.2">
      <c r="C38" s="5" t="s">
        <v>74</v>
      </c>
      <c r="AG38" s="7" t="s">
        <v>12</v>
      </c>
      <c r="AH38" s="23">
        <f>AT30</f>
        <v>5645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7"/>
    </row>
    <row r="40" spans="3:39" ht="18.75" customHeight="1" x14ac:dyDescent="0.2">
      <c r="C40" s="6" t="s">
        <v>68</v>
      </c>
      <c r="AG40" s="7" t="s">
        <v>60</v>
      </c>
      <c r="AH40" s="49">
        <f>IF(OR(AH34=0,AM31=0),"",ROUNDDOWN(AH34/AM31*100,2))</f>
        <v>42.93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2</v>
      </c>
      <c r="I42" s="1" t="s">
        <v>8</v>
      </c>
      <c r="L42" s="1" t="s">
        <v>71</v>
      </c>
      <c r="T42" s="1">
        <v>3</v>
      </c>
      <c r="U42" s="1">
        <v>9</v>
      </c>
      <c r="V42" s="1" t="s">
        <v>8</v>
      </c>
    </row>
  </sheetData>
  <mergeCells count="284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9" workbookViewId="0">
      <selection activeCell="AS4" sqref="AS4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4" ht="18.75" customHeight="1" x14ac:dyDescent="0.2">
      <c r="AP2" s="10" t="s">
        <v>4</v>
      </c>
    </row>
    <row r="3" spans="2:44" ht="18.75" customHeight="1" x14ac:dyDescent="0.2">
      <c r="B3" s="22" t="s">
        <v>72</v>
      </c>
      <c r="C3" s="22"/>
      <c r="D3" s="22"/>
      <c r="E3" s="22"/>
      <c r="F3" s="22"/>
      <c r="G3" s="7"/>
      <c r="H3" s="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2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4" ht="18.75" customHeight="1" x14ac:dyDescent="0.2">
      <c r="D4" s="2"/>
      <c r="H4" s="8"/>
      <c r="I4" s="23" t="s">
        <v>9</v>
      </c>
      <c r="J4" s="23"/>
      <c r="K4" s="23"/>
      <c r="L4" s="23">
        <v>10682</v>
      </c>
      <c r="M4" s="23"/>
      <c r="N4" s="23"/>
      <c r="O4" s="5"/>
      <c r="P4" s="5"/>
      <c r="Q4" s="24" t="s">
        <v>14</v>
      </c>
      <c r="R4" s="24"/>
      <c r="S4" s="24"/>
      <c r="T4" s="25">
        <v>118.23</v>
      </c>
      <c r="U4" s="25"/>
      <c r="V4" s="25"/>
      <c r="W4" s="25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2">
      <c r="Z5" s="2"/>
      <c r="AA5" s="2"/>
      <c r="AB5" s="2"/>
      <c r="AC5" s="2"/>
      <c r="AD5" s="26">
        <v>45504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4" ht="6.75" customHeight="1" x14ac:dyDescent="0.2"/>
    <row r="7" spans="2:44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</row>
    <row r="8" spans="2:44" s="4" customFormat="1" ht="22.5" customHeight="1" x14ac:dyDescent="0.2">
      <c r="B8" s="33" t="s">
        <v>16</v>
      </c>
      <c r="C8" s="34"/>
      <c r="D8" s="34"/>
      <c r="E8" s="35"/>
      <c r="F8" s="40">
        <v>1811</v>
      </c>
      <c r="G8" s="41"/>
      <c r="H8" s="42"/>
      <c r="I8" s="40">
        <v>1747</v>
      </c>
      <c r="J8" s="41"/>
      <c r="K8" s="42"/>
      <c r="L8" s="40">
        <v>1862</v>
      </c>
      <c r="M8" s="41"/>
      <c r="N8" s="42"/>
      <c r="O8" s="40">
        <f t="shared" ref="O8:O32" si="0">I8+L8</f>
        <v>3609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470</v>
      </c>
      <c r="AB8" s="41"/>
      <c r="AC8" s="41"/>
      <c r="AD8" s="42"/>
      <c r="AE8" s="40">
        <v>457</v>
      </c>
      <c r="AF8" s="41"/>
      <c r="AG8" s="41"/>
      <c r="AH8" s="42"/>
      <c r="AI8" s="40">
        <v>483</v>
      </c>
      <c r="AJ8" s="41"/>
      <c r="AK8" s="41"/>
      <c r="AL8" s="42"/>
      <c r="AM8" s="32">
        <f t="shared" ref="AM8:AM31" si="1">AE8+AI8</f>
        <v>940</v>
      </c>
      <c r="AN8" s="32"/>
      <c r="AO8" s="32"/>
      <c r="AP8" s="32"/>
      <c r="AR8" s="3"/>
    </row>
    <row r="9" spans="2:44" s="4" customFormat="1" ht="22.5" customHeight="1" x14ac:dyDescent="0.2">
      <c r="B9" s="33" t="s">
        <v>25</v>
      </c>
      <c r="C9" s="34"/>
      <c r="D9" s="34"/>
      <c r="E9" s="35"/>
      <c r="F9" s="36">
        <v>100</v>
      </c>
      <c r="G9" s="37"/>
      <c r="H9" s="38"/>
      <c r="I9" s="36">
        <v>92</v>
      </c>
      <c r="J9" s="37"/>
      <c r="K9" s="38"/>
      <c r="L9" s="36">
        <v>63</v>
      </c>
      <c r="M9" s="37"/>
      <c r="N9" s="38"/>
      <c r="O9" s="36">
        <f t="shared" si="0"/>
        <v>155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56</v>
      </c>
      <c r="AB9" s="37"/>
      <c r="AC9" s="37"/>
      <c r="AD9" s="38"/>
      <c r="AE9" s="36">
        <v>55</v>
      </c>
      <c r="AF9" s="37"/>
      <c r="AG9" s="37"/>
      <c r="AH9" s="38"/>
      <c r="AI9" s="36">
        <v>54</v>
      </c>
      <c r="AJ9" s="37"/>
      <c r="AK9" s="37"/>
      <c r="AL9" s="38"/>
      <c r="AM9" s="39">
        <f t="shared" si="1"/>
        <v>109</v>
      </c>
      <c r="AN9" s="39"/>
      <c r="AO9" s="39"/>
      <c r="AP9" s="39"/>
      <c r="AR9" s="3"/>
    </row>
    <row r="10" spans="2:44" s="4" customFormat="1" ht="22.5" customHeight="1" x14ac:dyDescent="0.2">
      <c r="B10" s="33" t="s">
        <v>27</v>
      </c>
      <c r="C10" s="34"/>
      <c r="D10" s="34"/>
      <c r="E10" s="35"/>
      <c r="F10" s="36">
        <v>197</v>
      </c>
      <c r="G10" s="37"/>
      <c r="H10" s="38"/>
      <c r="I10" s="36">
        <v>166</v>
      </c>
      <c r="J10" s="37"/>
      <c r="K10" s="38"/>
      <c r="L10" s="36">
        <v>178</v>
      </c>
      <c r="M10" s="37"/>
      <c r="N10" s="38"/>
      <c r="O10" s="36">
        <f t="shared" si="0"/>
        <v>344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263</v>
      </c>
      <c r="AB10" s="37"/>
      <c r="AC10" s="37"/>
      <c r="AD10" s="38"/>
      <c r="AE10" s="36">
        <v>258</v>
      </c>
      <c r="AF10" s="37"/>
      <c r="AG10" s="37"/>
      <c r="AH10" s="38"/>
      <c r="AI10" s="36">
        <v>268</v>
      </c>
      <c r="AJ10" s="37"/>
      <c r="AK10" s="37"/>
      <c r="AL10" s="38"/>
      <c r="AM10" s="39">
        <f t="shared" si="1"/>
        <v>526</v>
      </c>
      <c r="AN10" s="39"/>
      <c r="AO10" s="39"/>
      <c r="AP10" s="39"/>
      <c r="AR10" s="3"/>
    </row>
    <row r="11" spans="2:44" s="4" customFormat="1" ht="22.5" customHeight="1" x14ac:dyDescent="0.2">
      <c r="B11" s="33" t="s">
        <v>30</v>
      </c>
      <c r="C11" s="34"/>
      <c r="D11" s="34"/>
      <c r="E11" s="35"/>
      <c r="F11" s="36">
        <v>112</v>
      </c>
      <c r="G11" s="37"/>
      <c r="H11" s="38"/>
      <c r="I11" s="36">
        <v>93</v>
      </c>
      <c r="J11" s="37"/>
      <c r="K11" s="38"/>
      <c r="L11" s="36">
        <v>115</v>
      </c>
      <c r="M11" s="37"/>
      <c r="N11" s="38"/>
      <c r="O11" s="36">
        <f t="shared" si="0"/>
        <v>208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428</v>
      </c>
      <c r="AB11" s="37"/>
      <c r="AC11" s="37"/>
      <c r="AD11" s="38"/>
      <c r="AE11" s="36">
        <v>430</v>
      </c>
      <c r="AF11" s="37"/>
      <c r="AG11" s="37"/>
      <c r="AH11" s="38"/>
      <c r="AI11" s="36">
        <v>484</v>
      </c>
      <c r="AJ11" s="37"/>
      <c r="AK11" s="37"/>
      <c r="AL11" s="38"/>
      <c r="AM11" s="39">
        <f t="shared" si="1"/>
        <v>914</v>
      </c>
      <c r="AN11" s="39"/>
      <c r="AO11" s="39"/>
      <c r="AP11" s="39"/>
      <c r="AR11" s="3"/>
    </row>
    <row r="12" spans="2:44" s="4" customFormat="1" ht="22.5" customHeight="1" x14ac:dyDescent="0.2">
      <c r="B12" s="33" t="s">
        <v>31</v>
      </c>
      <c r="C12" s="34"/>
      <c r="D12" s="34"/>
      <c r="E12" s="35"/>
      <c r="F12" s="36">
        <v>174</v>
      </c>
      <c r="G12" s="37"/>
      <c r="H12" s="38"/>
      <c r="I12" s="36">
        <v>159</v>
      </c>
      <c r="J12" s="37"/>
      <c r="K12" s="38"/>
      <c r="L12" s="36">
        <v>152</v>
      </c>
      <c r="M12" s="37"/>
      <c r="N12" s="38"/>
      <c r="O12" s="36">
        <f t="shared" si="0"/>
        <v>311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168</v>
      </c>
      <c r="AB12" s="37"/>
      <c r="AC12" s="37"/>
      <c r="AD12" s="38"/>
      <c r="AE12" s="36">
        <v>143</v>
      </c>
      <c r="AF12" s="37"/>
      <c r="AG12" s="37"/>
      <c r="AH12" s="38"/>
      <c r="AI12" s="36">
        <v>167</v>
      </c>
      <c r="AJ12" s="37"/>
      <c r="AK12" s="37"/>
      <c r="AL12" s="38"/>
      <c r="AM12" s="39">
        <f t="shared" si="1"/>
        <v>310</v>
      </c>
      <c r="AN12" s="39"/>
      <c r="AO12" s="39"/>
      <c r="AP12" s="39"/>
      <c r="AR12" s="3"/>
    </row>
    <row r="13" spans="2:44" s="4" customFormat="1" ht="22.5" customHeight="1" x14ac:dyDescent="0.2">
      <c r="B13" s="33" t="s">
        <v>33</v>
      </c>
      <c r="C13" s="34"/>
      <c r="D13" s="34"/>
      <c r="E13" s="35"/>
      <c r="F13" s="36">
        <v>112</v>
      </c>
      <c r="G13" s="37"/>
      <c r="H13" s="38"/>
      <c r="I13" s="36">
        <v>88</v>
      </c>
      <c r="J13" s="37"/>
      <c r="K13" s="38"/>
      <c r="L13" s="36">
        <v>89</v>
      </c>
      <c r="M13" s="37"/>
      <c r="N13" s="38"/>
      <c r="O13" s="36">
        <f t="shared" si="0"/>
        <v>177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127</v>
      </c>
      <c r="AB13" s="37"/>
      <c r="AC13" s="37"/>
      <c r="AD13" s="38"/>
      <c r="AE13" s="36">
        <v>115</v>
      </c>
      <c r="AF13" s="37"/>
      <c r="AG13" s="37"/>
      <c r="AH13" s="38"/>
      <c r="AI13" s="36">
        <v>119</v>
      </c>
      <c r="AJ13" s="37"/>
      <c r="AK13" s="37"/>
      <c r="AL13" s="38"/>
      <c r="AM13" s="39">
        <f t="shared" si="1"/>
        <v>234</v>
      </c>
      <c r="AN13" s="39"/>
      <c r="AO13" s="39"/>
      <c r="AP13" s="39"/>
      <c r="AR13" s="3"/>
    </row>
    <row r="14" spans="2:44" s="4" customFormat="1" ht="22.5" customHeight="1" x14ac:dyDescent="0.2">
      <c r="B14" s="33" t="s">
        <v>34</v>
      </c>
      <c r="C14" s="34"/>
      <c r="D14" s="34"/>
      <c r="E14" s="35"/>
      <c r="F14" s="36">
        <v>5</v>
      </c>
      <c r="G14" s="37"/>
      <c r="H14" s="38"/>
      <c r="I14" s="36">
        <v>6</v>
      </c>
      <c r="J14" s="37"/>
      <c r="K14" s="38"/>
      <c r="L14" s="36">
        <v>3</v>
      </c>
      <c r="M14" s="37"/>
      <c r="N14" s="38"/>
      <c r="O14" s="36">
        <f t="shared" si="0"/>
        <v>9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1302</v>
      </c>
      <c r="AB14" s="37"/>
      <c r="AC14" s="37"/>
      <c r="AD14" s="38"/>
      <c r="AE14" s="36">
        <v>1171</v>
      </c>
      <c r="AF14" s="37"/>
      <c r="AG14" s="37"/>
      <c r="AH14" s="38"/>
      <c r="AI14" s="36">
        <v>1278</v>
      </c>
      <c r="AJ14" s="37"/>
      <c r="AK14" s="37"/>
      <c r="AL14" s="38"/>
      <c r="AM14" s="39">
        <f t="shared" si="1"/>
        <v>2449</v>
      </c>
      <c r="AN14" s="39"/>
      <c r="AO14" s="39"/>
      <c r="AP14" s="39"/>
      <c r="AR14" s="3"/>
    </row>
    <row r="15" spans="2:44" s="4" customFormat="1" ht="22.5" customHeight="1" x14ac:dyDescent="0.2">
      <c r="B15" s="33" t="s">
        <v>39</v>
      </c>
      <c r="C15" s="34"/>
      <c r="D15" s="34"/>
      <c r="E15" s="35"/>
      <c r="F15" s="36">
        <v>239</v>
      </c>
      <c r="G15" s="37"/>
      <c r="H15" s="38"/>
      <c r="I15" s="36">
        <v>237</v>
      </c>
      <c r="J15" s="37"/>
      <c r="K15" s="38"/>
      <c r="L15" s="36">
        <v>265</v>
      </c>
      <c r="M15" s="37"/>
      <c r="N15" s="38"/>
      <c r="O15" s="36">
        <f t="shared" si="0"/>
        <v>502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17</v>
      </c>
      <c r="AB15" s="37"/>
      <c r="AC15" s="37"/>
      <c r="AD15" s="38"/>
      <c r="AE15" s="36">
        <v>9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23</v>
      </c>
      <c r="AN15" s="39"/>
      <c r="AO15" s="39"/>
      <c r="AP15" s="39"/>
      <c r="AR15" s="3"/>
    </row>
    <row r="16" spans="2:44" s="4" customFormat="1" ht="22.5" customHeight="1" x14ac:dyDescent="0.2">
      <c r="B16" s="33" t="s">
        <v>6</v>
      </c>
      <c r="C16" s="34"/>
      <c r="D16" s="34"/>
      <c r="E16" s="35"/>
      <c r="F16" s="36">
        <v>222</v>
      </c>
      <c r="G16" s="37"/>
      <c r="H16" s="38"/>
      <c r="I16" s="36">
        <v>195</v>
      </c>
      <c r="J16" s="37"/>
      <c r="K16" s="38"/>
      <c r="L16" s="36">
        <v>230</v>
      </c>
      <c r="M16" s="37"/>
      <c r="N16" s="38"/>
      <c r="O16" s="36">
        <f t="shared" si="0"/>
        <v>425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54</v>
      </c>
      <c r="AB16" s="37"/>
      <c r="AC16" s="37"/>
      <c r="AD16" s="38"/>
      <c r="AE16" s="36">
        <v>43</v>
      </c>
      <c r="AF16" s="37"/>
      <c r="AG16" s="37"/>
      <c r="AH16" s="38"/>
      <c r="AI16" s="36">
        <v>49</v>
      </c>
      <c r="AJ16" s="37"/>
      <c r="AK16" s="37"/>
      <c r="AL16" s="38"/>
      <c r="AM16" s="39">
        <f t="shared" si="1"/>
        <v>92</v>
      </c>
      <c r="AN16" s="39"/>
      <c r="AO16" s="39"/>
      <c r="AP16" s="39"/>
      <c r="AR16" s="3"/>
    </row>
    <row r="17" spans="2:47" s="4" customFormat="1" ht="22.5" customHeight="1" x14ac:dyDescent="0.2">
      <c r="B17" s="33" t="s">
        <v>22</v>
      </c>
      <c r="C17" s="34"/>
      <c r="D17" s="34"/>
      <c r="E17" s="35"/>
      <c r="F17" s="36">
        <v>154</v>
      </c>
      <c r="G17" s="37"/>
      <c r="H17" s="38"/>
      <c r="I17" s="36">
        <v>196</v>
      </c>
      <c r="J17" s="37"/>
      <c r="K17" s="38"/>
      <c r="L17" s="36">
        <v>203</v>
      </c>
      <c r="M17" s="37"/>
      <c r="N17" s="38"/>
      <c r="O17" s="36">
        <f t="shared" si="0"/>
        <v>399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227</v>
      </c>
      <c r="AB17" s="37"/>
      <c r="AC17" s="37"/>
      <c r="AD17" s="38"/>
      <c r="AE17" s="36">
        <v>214</v>
      </c>
      <c r="AF17" s="37"/>
      <c r="AG17" s="37"/>
      <c r="AH17" s="38"/>
      <c r="AI17" s="36">
        <v>232</v>
      </c>
      <c r="AJ17" s="37"/>
      <c r="AK17" s="37"/>
      <c r="AL17" s="38"/>
      <c r="AM17" s="39">
        <f t="shared" si="1"/>
        <v>446</v>
      </c>
      <c r="AN17" s="39"/>
      <c r="AO17" s="39"/>
      <c r="AP17" s="39"/>
      <c r="AR17" s="3"/>
    </row>
    <row r="18" spans="2:47" s="4" customFormat="1" ht="22.5" customHeight="1" x14ac:dyDescent="0.2">
      <c r="B18" s="33" t="s">
        <v>44</v>
      </c>
      <c r="C18" s="34"/>
      <c r="D18" s="34"/>
      <c r="E18" s="35"/>
      <c r="F18" s="36">
        <v>148</v>
      </c>
      <c r="G18" s="37"/>
      <c r="H18" s="38"/>
      <c r="I18" s="36">
        <v>145</v>
      </c>
      <c r="J18" s="37"/>
      <c r="K18" s="38"/>
      <c r="L18" s="36">
        <v>171</v>
      </c>
      <c r="M18" s="37"/>
      <c r="N18" s="38"/>
      <c r="O18" s="36">
        <f t="shared" si="0"/>
        <v>316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224</v>
      </c>
      <c r="AB18" s="37"/>
      <c r="AC18" s="37"/>
      <c r="AD18" s="38"/>
      <c r="AE18" s="36">
        <v>172</v>
      </c>
      <c r="AF18" s="37"/>
      <c r="AG18" s="37"/>
      <c r="AH18" s="38"/>
      <c r="AI18" s="36">
        <v>189</v>
      </c>
      <c r="AJ18" s="37"/>
      <c r="AK18" s="37"/>
      <c r="AL18" s="38"/>
      <c r="AM18" s="39">
        <f t="shared" si="1"/>
        <v>361</v>
      </c>
      <c r="AN18" s="39"/>
      <c r="AO18" s="39"/>
      <c r="AP18" s="39"/>
      <c r="AR18" s="3"/>
    </row>
    <row r="19" spans="2:47" s="4" customFormat="1" ht="22.5" customHeight="1" x14ac:dyDescent="0.2">
      <c r="B19" s="33" t="s">
        <v>46</v>
      </c>
      <c r="C19" s="34"/>
      <c r="D19" s="34"/>
      <c r="E19" s="35"/>
      <c r="F19" s="36">
        <v>133</v>
      </c>
      <c r="G19" s="37"/>
      <c r="H19" s="38"/>
      <c r="I19" s="36">
        <v>123</v>
      </c>
      <c r="J19" s="37"/>
      <c r="K19" s="38"/>
      <c r="L19" s="36">
        <v>129</v>
      </c>
      <c r="M19" s="37"/>
      <c r="N19" s="38"/>
      <c r="O19" s="36">
        <f t="shared" si="0"/>
        <v>252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65</v>
      </c>
      <c r="AB19" s="37"/>
      <c r="AC19" s="37"/>
      <c r="AD19" s="38"/>
      <c r="AE19" s="36">
        <v>46</v>
      </c>
      <c r="AF19" s="37"/>
      <c r="AG19" s="37"/>
      <c r="AH19" s="38"/>
      <c r="AI19" s="36">
        <v>55</v>
      </c>
      <c r="AJ19" s="37"/>
      <c r="AK19" s="37"/>
      <c r="AL19" s="38"/>
      <c r="AM19" s="39">
        <f t="shared" si="1"/>
        <v>101</v>
      </c>
      <c r="AN19" s="39"/>
      <c r="AO19" s="39"/>
      <c r="AP19" s="39"/>
      <c r="AR19" s="3"/>
    </row>
    <row r="20" spans="2:47" s="4" customFormat="1" ht="22.5" customHeight="1" x14ac:dyDescent="0.2">
      <c r="B20" s="33" t="s">
        <v>1</v>
      </c>
      <c r="C20" s="34"/>
      <c r="D20" s="34"/>
      <c r="E20" s="35"/>
      <c r="F20" s="36">
        <v>69</v>
      </c>
      <c r="G20" s="37"/>
      <c r="H20" s="38"/>
      <c r="I20" s="36">
        <v>58</v>
      </c>
      <c r="J20" s="37"/>
      <c r="K20" s="38"/>
      <c r="L20" s="36">
        <v>56</v>
      </c>
      <c r="M20" s="37"/>
      <c r="N20" s="38"/>
      <c r="O20" s="36">
        <f t="shared" si="0"/>
        <v>114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107</v>
      </c>
      <c r="AB20" s="37"/>
      <c r="AC20" s="37"/>
      <c r="AD20" s="38"/>
      <c r="AE20" s="36">
        <v>86</v>
      </c>
      <c r="AF20" s="37"/>
      <c r="AG20" s="37"/>
      <c r="AH20" s="38"/>
      <c r="AI20" s="36">
        <v>123</v>
      </c>
      <c r="AJ20" s="37"/>
      <c r="AK20" s="37"/>
      <c r="AL20" s="38"/>
      <c r="AM20" s="39">
        <f t="shared" si="1"/>
        <v>209</v>
      </c>
      <c r="AN20" s="39"/>
      <c r="AO20" s="39"/>
      <c r="AP20" s="39"/>
      <c r="AR20" s="3"/>
    </row>
    <row r="21" spans="2:47" s="4" customFormat="1" ht="22.5" customHeight="1" x14ac:dyDescent="0.2">
      <c r="B21" s="33" t="s">
        <v>10</v>
      </c>
      <c r="C21" s="34"/>
      <c r="D21" s="34"/>
      <c r="E21" s="35"/>
      <c r="F21" s="36">
        <v>76</v>
      </c>
      <c r="G21" s="37"/>
      <c r="H21" s="38"/>
      <c r="I21" s="36">
        <v>47</v>
      </c>
      <c r="J21" s="37"/>
      <c r="K21" s="38"/>
      <c r="L21" s="36">
        <v>61</v>
      </c>
      <c r="M21" s="37"/>
      <c r="N21" s="38"/>
      <c r="O21" s="36">
        <f t="shared" si="0"/>
        <v>108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103</v>
      </c>
      <c r="AB21" s="37"/>
      <c r="AC21" s="37"/>
      <c r="AD21" s="38"/>
      <c r="AE21" s="36">
        <v>83</v>
      </c>
      <c r="AF21" s="37"/>
      <c r="AG21" s="37"/>
      <c r="AH21" s="38"/>
      <c r="AI21" s="36">
        <v>103</v>
      </c>
      <c r="AJ21" s="37"/>
      <c r="AK21" s="37"/>
      <c r="AL21" s="38"/>
      <c r="AM21" s="39">
        <f t="shared" si="1"/>
        <v>186</v>
      </c>
      <c r="AN21" s="39"/>
      <c r="AO21" s="39"/>
      <c r="AP21" s="39"/>
      <c r="AR21" s="3"/>
    </row>
    <row r="22" spans="2:47" s="4" customFormat="1" ht="22.5" customHeight="1" x14ac:dyDescent="0.2">
      <c r="B22" s="33" t="s">
        <v>52</v>
      </c>
      <c r="C22" s="34"/>
      <c r="D22" s="34"/>
      <c r="E22" s="35"/>
      <c r="F22" s="36">
        <v>46</v>
      </c>
      <c r="G22" s="37"/>
      <c r="H22" s="38"/>
      <c r="I22" s="36">
        <v>31</v>
      </c>
      <c r="J22" s="37"/>
      <c r="K22" s="38"/>
      <c r="L22" s="36">
        <v>42</v>
      </c>
      <c r="M22" s="37"/>
      <c r="N22" s="38"/>
      <c r="O22" s="36">
        <f t="shared" si="0"/>
        <v>73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252</v>
      </c>
      <c r="AB22" s="37"/>
      <c r="AC22" s="37"/>
      <c r="AD22" s="38"/>
      <c r="AE22" s="36">
        <v>233</v>
      </c>
      <c r="AF22" s="37"/>
      <c r="AG22" s="37"/>
      <c r="AH22" s="38"/>
      <c r="AI22" s="36">
        <v>274</v>
      </c>
      <c r="AJ22" s="37"/>
      <c r="AK22" s="37"/>
      <c r="AL22" s="38"/>
      <c r="AM22" s="39">
        <f t="shared" si="1"/>
        <v>507</v>
      </c>
      <c r="AN22" s="39"/>
      <c r="AO22" s="39"/>
      <c r="AP22" s="39"/>
      <c r="AR22" s="3"/>
    </row>
    <row r="23" spans="2:47" s="4" customFormat="1" ht="22.5" customHeight="1" x14ac:dyDescent="0.2">
      <c r="B23" s="33" t="s">
        <v>43</v>
      </c>
      <c r="C23" s="34"/>
      <c r="D23" s="34"/>
      <c r="E23" s="35"/>
      <c r="F23" s="36">
        <v>172</v>
      </c>
      <c r="G23" s="37"/>
      <c r="H23" s="38"/>
      <c r="I23" s="36">
        <v>149</v>
      </c>
      <c r="J23" s="37"/>
      <c r="K23" s="38"/>
      <c r="L23" s="36">
        <v>176</v>
      </c>
      <c r="M23" s="37"/>
      <c r="N23" s="38"/>
      <c r="O23" s="36">
        <f t="shared" si="0"/>
        <v>325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 x14ac:dyDescent="0.2">
      <c r="B24" s="33" t="s">
        <v>54</v>
      </c>
      <c r="C24" s="34"/>
      <c r="D24" s="34"/>
      <c r="E24" s="35"/>
      <c r="F24" s="36">
        <v>215</v>
      </c>
      <c r="G24" s="37"/>
      <c r="H24" s="38"/>
      <c r="I24" s="36">
        <v>198</v>
      </c>
      <c r="J24" s="37"/>
      <c r="K24" s="38"/>
      <c r="L24" s="36">
        <v>217</v>
      </c>
      <c r="M24" s="37"/>
      <c r="N24" s="38"/>
      <c r="O24" s="36">
        <f t="shared" si="0"/>
        <v>415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133</v>
      </c>
      <c r="AB24" s="37"/>
      <c r="AC24" s="37"/>
      <c r="AD24" s="38"/>
      <c r="AE24" s="36">
        <v>108</v>
      </c>
      <c r="AF24" s="37"/>
      <c r="AG24" s="37"/>
      <c r="AH24" s="38"/>
      <c r="AI24" s="36">
        <v>113</v>
      </c>
      <c r="AJ24" s="37"/>
      <c r="AK24" s="37"/>
      <c r="AL24" s="38"/>
      <c r="AM24" s="39">
        <f t="shared" si="1"/>
        <v>221</v>
      </c>
      <c r="AN24" s="39"/>
      <c r="AO24" s="39"/>
      <c r="AP24" s="39"/>
      <c r="AR24" s="3"/>
    </row>
    <row r="25" spans="2:47" s="4" customFormat="1" ht="22.5" customHeight="1" x14ac:dyDescent="0.2">
      <c r="B25" s="33" t="s">
        <v>56</v>
      </c>
      <c r="C25" s="34"/>
      <c r="D25" s="34"/>
      <c r="E25" s="35"/>
      <c r="F25" s="36">
        <v>159</v>
      </c>
      <c r="G25" s="37"/>
      <c r="H25" s="38"/>
      <c r="I25" s="36">
        <v>144</v>
      </c>
      <c r="J25" s="37"/>
      <c r="K25" s="38"/>
      <c r="L25" s="36">
        <v>152</v>
      </c>
      <c r="M25" s="37"/>
      <c r="N25" s="38"/>
      <c r="O25" s="36">
        <f t="shared" si="0"/>
        <v>296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233</v>
      </c>
      <c r="AB25" s="37"/>
      <c r="AC25" s="37"/>
      <c r="AD25" s="38"/>
      <c r="AE25" s="36">
        <v>172</v>
      </c>
      <c r="AF25" s="37"/>
      <c r="AG25" s="37"/>
      <c r="AH25" s="38"/>
      <c r="AI25" s="36">
        <v>190</v>
      </c>
      <c r="AJ25" s="37"/>
      <c r="AK25" s="37"/>
      <c r="AL25" s="38"/>
      <c r="AM25" s="39">
        <f t="shared" si="1"/>
        <v>362</v>
      </c>
      <c r="AN25" s="39"/>
      <c r="AO25" s="39"/>
      <c r="AP25" s="39"/>
      <c r="AR25" s="3"/>
    </row>
    <row r="26" spans="2:47" s="4" customFormat="1" ht="22.5" customHeight="1" x14ac:dyDescent="0.2">
      <c r="B26" s="33" t="s">
        <v>57</v>
      </c>
      <c r="C26" s="34"/>
      <c r="D26" s="34"/>
      <c r="E26" s="35"/>
      <c r="F26" s="36">
        <v>162</v>
      </c>
      <c r="G26" s="37"/>
      <c r="H26" s="38"/>
      <c r="I26" s="36">
        <v>150</v>
      </c>
      <c r="J26" s="37"/>
      <c r="K26" s="38"/>
      <c r="L26" s="36">
        <v>155</v>
      </c>
      <c r="M26" s="37"/>
      <c r="N26" s="38"/>
      <c r="O26" s="36">
        <f t="shared" si="0"/>
        <v>305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140</v>
      </c>
      <c r="AB26" s="37"/>
      <c r="AC26" s="37"/>
      <c r="AD26" s="38"/>
      <c r="AE26" s="36">
        <v>124</v>
      </c>
      <c r="AF26" s="37"/>
      <c r="AG26" s="37"/>
      <c r="AH26" s="38"/>
      <c r="AI26" s="36">
        <v>134</v>
      </c>
      <c r="AJ26" s="37"/>
      <c r="AK26" s="37"/>
      <c r="AL26" s="38"/>
      <c r="AM26" s="39">
        <f t="shared" si="1"/>
        <v>258</v>
      </c>
      <c r="AN26" s="39"/>
      <c r="AO26" s="39"/>
      <c r="AP26" s="39"/>
      <c r="AR26" s="3"/>
    </row>
    <row r="27" spans="2:47" s="4" customFormat="1" ht="22.5" customHeight="1" x14ac:dyDescent="0.2">
      <c r="B27" s="33" t="s">
        <v>0</v>
      </c>
      <c r="C27" s="34"/>
      <c r="D27" s="34"/>
      <c r="E27" s="35"/>
      <c r="F27" s="36">
        <v>137</v>
      </c>
      <c r="G27" s="37"/>
      <c r="H27" s="38"/>
      <c r="I27" s="36">
        <v>122</v>
      </c>
      <c r="J27" s="37"/>
      <c r="K27" s="38"/>
      <c r="L27" s="36">
        <v>130</v>
      </c>
      <c r="M27" s="37"/>
      <c r="N27" s="38"/>
      <c r="O27" s="36">
        <f t="shared" si="0"/>
        <v>252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145</v>
      </c>
      <c r="AB27" s="37"/>
      <c r="AC27" s="37"/>
      <c r="AD27" s="38"/>
      <c r="AE27" s="36">
        <v>121</v>
      </c>
      <c r="AF27" s="37"/>
      <c r="AG27" s="37"/>
      <c r="AH27" s="38"/>
      <c r="AI27" s="36">
        <v>95</v>
      </c>
      <c r="AJ27" s="37"/>
      <c r="AK27" s="37"/>
      <c r="AL27" s="38"/>
      <c r="AM27" s="39">
        <f t="shared" si="1"/>
        <v>216</v>
      </c>
      <c r="AN27" s="39"/>
      <c r="AO27" s="39"/>
      <c r="AP27" s="39"/>
      <c r="AR27" s="3"/>
    </row>
    <row r="28" spans="2:47" s="4" customFormat="1" ht="22.5" customHeight="1" x14ac:dyDescent="0.2">
      <c r="B28" s="33" t="s">
        <v>58</v>
      </c>
      <c r="C28" s="34"/>
      <c r="D28" s="34"/>
      <c r="E28" s="35"/>
      <c r="F28" s="36">
        <v>54</v>
      </c>
      <c r="G28" s="37"/>
      <c r="H28" s="38"/>
      <c r="I28" s="36">
        <v>42</v>
      </c>
      <c r="J28" s="37"/>
      <c r="K28" s="38"/>
      <c r="L28" s="36">
        <v>54</v>
      </c>
      <c r="M28" s="37"/>
      <c r="N28" s="38"/>
      <c r="O28" s="36">
        <f t="shared" si="0"/>
        <v>96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195</v>
      </c>
      <c r="AB28" s="37"/>
      <c r="AC28" s="37"/>
      <c r="AD28" s="38"/>
      <c r="AE28" s="36">
        <v>162</v>
      </c>
      <c r="AF28" s="37"/>
      <c r="AG28" s="37"/>
      <c r="AH28" s="38"/>
      <c r="AI28" s="36">
        <v>188</v>
      </c>
      <c r="AJ28" s="37"/>
      <c r="AK28" s="37"/>
      <c r="AL28" s="38"/>
      <c r="AM28" s="39">
        <f t="shared" si="1"/>
        <v>350</v>
      </c>
      <c r="AN28" s="39"/>
      <c r="AO28" s="39"/>
      <c r="AP28" s="39"/>
      <c r="AR28" s="9"/>
      <c r="AS28" s="9" t="s">
        <v>41</v>
      </c>
      <c r="AT28" s="9" t="s">
        <v>5</v>
      </c>
      <c r="AU28" s="9" t="s">
        <v>60</v>
      </c>
    </row>
    <row r="29" spans="2:47" s="4" customFormat="1" ht="22.5" customHeight="1" x14ac:dyDescent="0.2">
      <c r="B29" s="33" t="s">
        <v>61</v>
      </c>
      <c r="C29" s="34"/>
      <c r="D29" s="34"/>
      <c r="E29" s="35"/>
      <c r="F29" s="36">
        <v>79</v>
      </c>
      <c r="G29" s="37"/>
      <c r="H29" s="38"/>
      <c r="I29" s="36">
        <v>61</v>
      </c>
      <c r="J29" s="37"/>
      <c r="K29" s="38"/>
      <c r="L29" s="36">
        <v>78</v>
      </c>
      <c r="M29" s="37"/>
      <c r="N29" s="38"/>
      <c r="O29" s="36">
        <f t="shared" si="0"/>
        <v>139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188</v>
      </c>
      <c r="AB29" s="37"/>
      <c r="AC29" s="37"/>
      <c r="AD29" s="38"/>
      <c r="AE29" s="36">
        <v>187</v>
      </c>
      <c r="AF29" s="37"/>
      <c r="AG29" s="37"/>
      <c r="AH29" s="38"/>
      <c r="AI29" s="36">
        <v>137</v>
      </c>
      <c r="AJ29" s="37"/>
      <c r="AK29" s="37"/>
      <c r="AL29" s="38"/>
      <c r="AM29" s="39">
        <f t="shared" si="1"/>
        <v>324</v>
      </c>
      <c r="AN29" s="39"/>
      <c r="AO29" s="39"/>
      <c r="AP29" s="39"/>
      <c r="AR29" s="9" t="s">
        <v>7</v>
      </c>
      <c r="AS29" s="11">
        <f>AE31</f>
        <v>10939</v>
      </c>
      <c r="AT29" s="11">
        <v>4161</v>
      </c>
      <c r="AU29" s="12">
        <f>IF(OR(AS29=0,AT29=0),"",ROUNDDOWN(AT29/AS29,4))</f>
        <v>0.38030000000000003</v>
      </c>
    </row>
    <row r="30" spans="2:47" s="4" customFormat="1" ht="22.5" customHeight="1" x14ac:dyDescent="0.2">
      <c r="B30" s="33" t="s">
        <v>11</v>
      </c>
      <c r="C30" s="34"/>
      <c r="D30" s="34"/>
      <c r="E30" s="35"/>
      <c r="F30" s="36">
        <v>1467</v>
      </c>
      <c r="G30" s="37"/>
      <c r="H30" s="38"/>
      <c r="I30" s="36">
        <v>1399</v>
      </c>
      <c r="J30" s="37"/>
      <c r="K30" s="38"/>
      <c r="L30" s="36">
        <v>1545</v>
      </c>
      <c r="M30" s="37"/>
      <c r="N30" s="38"/>
      <c r="O30" s="36">
        <f t="shared" si="0"/>
        <v>2944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44</v>
      </c>
      <c r="AB30" s="37"/>
      <c r="AC30" s="37"/>
      <c r="AD30" s="38"/>
      <c r="AE30" s="36">
        <v>41</v>
      </c>
      <c r="AF30" s="37"/>
      <c r="AG30" s="37"/>
      <c r="AH30" s="38"/>
      <c r="AI30" s="36">
        <v>45</v>
      </c>
      <c r="AJ30" s="37"/>
      <c r="AK30" s="37"/>
      <c r="AL30" s="38"/>
      <c r="AM30" s="39">
        <f t="shared" si="1"/>
        <v>86</v>
      </c>
      <c r="AN30" s="39"/>
      <c r="AO30" s="39"/>
      <c r="AP30" s="39"/>
      <c r="AR30" s="9" t="s">
        <v>12</v>
      </c>
      <c r="AS30" s="11">
        <f>AI31</f>
        <v>11853</v>
      </c>
      <c r="AT30" s="11">
        <v>5633</v>
      </c>
      <c r="AU30" s="12">
        <f>IF(OR(AS30=0,AT30=0),"",ROUNDDOWN(AT30/AS30,4))</f>
        <v>0.47520000000000001</v>
      </c>
    </row>
    <row r="31" spans="2:47" s="4" customFormat="1" ht="22.5" customHeight="1" x14ac:dyDescent="0.2">
      <c r="B31" s="33" t="s">
        <v>32</v>
      </c>
      <c r="C31" s="34"/>
      <c r="D31" s="34"/>
      <c r="E31" s="35"/>
      <c r="F31" s="36">
        <v>525</v>
      </c>
      <c r="G31" s="37"/>
      <c r="H31" s="38"/>
      <c r="I31" s="36">
        <v>506</v>
      </c>
      <c r="J31" s="37"/>
      <c r="K31" s="38"/>
      <c r="L31" s="36">
        <v>531</v>
      </c>
      <c r="M31" s="37"/>
      <c r="N31" s="38"/>
      <c r="O31" s="36">
        <f t="shared" si="0"/>
        <v>1037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11914</v>
      </c>
      <c r="AB31" s="37"/>
      <c r="AC31" s="37"/>
      <c r="AD31" s="38"/>
      <c r="AE31" s="36">
        <f>SUM(I8:K32,AE8:AH30)</f>
        <v>10939</v>
      </c>
      <c r="AF31" s="37"/>
      <c r="AG31" s="37"/>
      <c r="AH31" s="38"/>
      <c r="AI31" s="36">
        <f>SUM(L8:N32,AI8:AL30)</f>
        <v>11853</v>
      </c>
      <c r="AJ31" s="37"/>
      <c r="AK31" s="37"/>
      <c r="AL31" s="38"/>
      <c r="AM31" s="39">
        <f t="shared" si="1"/>
        <v>22792</v>
      </c>
      <c r="AN31" s="39"/>
      <c r="AO31" s="39"/>
      <c r="AP31" s="39"/>
      <c r="AR31" s="9" t="s">
        <v>13</v>
      </c>
      <c r="AS31" s="11">
        <f>AM31</f>
        <v>22792</v>
      </c>
      <c r="AT31" s="11">
        <f>AT29+AT30</f>
        <v>9794</v>
      </c>
      <c r="AU31" s="12">
        <f>IF(OR(AS31=0,AT31=0),"",ROUNDDOWN(AT31/AS31,4))</f>
        <v>0.42970000000000003</v>
      </c>
    </row>
    <row r="32" spans="2:47" s="4" customFormat="1" ht="22.5" customHeight="1" x14ac:dyDescent="0.2">
      <c r="B32" s="50" t="s">
        <v>63</v>
      </c>
      <c r="C32" s="51"/>
      <c r="D32" s="51"/>
      <c r="E32" s="52"/>
      <c r="F32" s="53">
        <v>400</v>
      </c>
      <c r="G32" s="54"/>
      <c r="H32" s="55"/>
      <c r="I32" s="53">
        <v>349</v>
      </c>
      <c r="J32" s="54"/>
      <c r="K32" s="55"/>
      <c r="L32" s="53">
        <v>396</v>
      </c>
      <c r="M32" s="54"/>
      <c r="N32" s="55"/>
      <c r="O32" s="53">
        <f t="shared" si="0"/>
        <v>745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</row>
    <row r="33" spans="3:39" ht="15.75" customHeight="1" x14ac:dyDescent="0.2"/>
    <row r="34" spans="3:39" ht="18.75" customHeight="1" x14ac:dyDescent="0.2">
      <c r="D34" s="7" t="s">
        <v>64</v>
      </c>
      <c r="E34" s="47">
        <v>-54</v>
      </c>
      <c r="F34" s="47"/>
      <c r="G34" s="1" t="s">
        <v>8</v>
      </c>
      <c r="L34" s="1" t="s">
        <v>65</v>
      </c>
      <c r="O34" s="48">
        <v>-465</v>
      </c>
      <c r="P34" s="48"/>
      <c r="Q34" s="48"/>
      <c r="R34" s="48"/>
      <c r="S34" s="1" t="s">
        <v>8</v>
      </c>
      <c r="AG34" s="7" t="s">
        <v>66</v>
      </c>
      <c r="AH34" s="23">
        <f>AT31</f>
        <v>9794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7" t="s">
        <v>64</v>
      </c>
      <c r="E36" s="48">
        <v>-22</v>
      </c>
      <c r="F36" s="48"/>
      <c r="G36" s="1" t="s">
        <v>9</v>
      </c>
      <c r="L36" s="1" t="s">
        <v>65</v>
      </c>
      <c r="O36" s="48">
        <v>-113</v>
      </c>
      <c r="P36" s="48"/>
      <c r="Q36" s="48"/>
      <c r="R36" s="48"/>
      <c r="S36" s="1" t="s">
        <v>9</v>
      </c>
      <c r="Y36" s="1" t="s">
        <v>67</v>
      </c>
      <c r="AG36" s="7" t="s">
        <v>7</v>
      </c>
      <c r="AH36" s="23">
        <f>AT29</f>
        <v>4161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7"/>
    </row>
    <row r="38" spans="3:39" ht="18.75" customHeight="1" x14ac:dyDescent="0.2">
      <c r="C38" s="5" t="s">
        <v>74</v>
      </c>
      <c r="AG38" s="7" t="s">
        <v>12</v>
      </c>
      <c r="AH38" s="23">
        <f>AT30</f>
        <v>5633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7"/>
    </row>
    <row r="40" spans="3:39" ht="18.75" customHeight="1" x14ac:dyDescent="0.2">
      <c r="C40" s="6" t="s">
        <v>68</v>
      </c>
      <c r="AG40" s="7" t="s">
        <v>60</v>
      </c>
      <c r="AH40" s="49">
        <f>IF(OR(AH34=0,AM31=0),"",ROUNDDOWN(AH34/AM31*100,2))</f>
        <v>42.97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7</v>
      </c>
      <c r="I42" s="1" t="s">
        <v>8</v>
      </c>
      <c r="L42" s="1" t="s">
        <v>71</v>
      </c>
      <c r="T42" s="1">
        <v>4</v>
      </c>
      <c r="U42" s="1">
        <v>5</v>
      </c>
      <c r="V42" s="1" t="s">
        <v>8</v>
      </c>
    </row>
  </sheetData>
  <mergeCells count="284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6" workbookViewId="0">
      <selection activeCell="AS4" sqref="AS4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4" ht="18.75" customHeight="1" x14ac:dyDescent="0.2">
      <c r="AP2" s="10" t="s">
        <v>4</v>
      </c>
    </row>
    <row r="3" spans="2:44" ht="18.75" customHeight="1" x14ac:dyDescent="0.2">
      <c r="B3" s="22" t="s">
        <v>72</v>
      </c>
      <c r="C3" s="22"/>
      <c r="D3" s="22"/>
      <c r="E3" s="22"/>
      <c r="F3" s="22"/>
      <c r="G3" s="7"/>
      <c r="H3" s="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2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4" ht="18.75" customHeight="1" x14ac:dyDescent="0.2">
      <c r="D4" s="2"/>
      <c r="H4" s="8"/>
      <c r="I4" s="23" t="s">
        <v>9</v>
      </c>
      <c r="J4" s="23"/>
      <c r="K4" s="23"/>
      <c r="L4" s="23">
        <v>10682</v>
      </c>
      <c r="M4" s="23"/>
      <c r="N4" s="23"/>
      <c r="O4" s="5"/>
      <c r="P4" s="5"/>
      <c r="Q4" s="24" t="s">
        <v>14</v>
      </c>
      <c r="R4" s="24"/>
      <c r="S4" s="24"/>
      <c r="T4" s="25">
        <v>118.23</v>
      </c>
      <c r="U4" s="25"/>
      <c r="V4" s="25"/>
      <c r="W4" s="25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2">
      <c r="Z5" s="2"/>
      <c r="AA5" s="2"/>
      <c r="AB5" s="2"/>
      <c r="AC5" s="2"/>
      <c r="AD5" s="26">
        <v>45535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4" ht="6.75" customHeight="1" x14ac:dyDescent="0.2"/>
    <row r="7" spans="2:44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</row>
    <row r="8" spans="2:44" s="4" customFormat="1" ht="22.5" customHeight="1" x14ac:dyDescent="0.2">
      <c r="B8" s="33" t="s">
        <v>16</v>
      </c>
      <c r="C8" s="34"/>
      <c r="D8" s="34"/>
      <c r="E8" s="35"/>
      <c r="F8" s="40">
        <v>1808</v>
      </c>
      <c r="G8" s="41"/>
      <c r="H8" s="42"/>
      <c r="I8" s="40">
        <v>1741</v>
      </c>
      <c r="J8" s="41"/>
      <c r="K8" s="42"/>
      <c r="L8" s="40">
        <v>1859</v>
      </c>
      <c r="M8" s="41"/>
      <c r="N8" s="42"/>
      <c r="O8" s="40">
        <f t="shared" ref="O8:O32" si="0">I8+L8</f>
        <v>3600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475</v>
      </c>
      <c r="AB8" s="41"/>
      <c r="AC8" s="41"/>
      <c r="AD8" s="42"/>
      <c r="AE8" s="40">
        <v>455</v>
      </c>
      <c r="AF8" s="41"/>
      <c r="AG8" s="41"/>
      <c r="AH8" s="42"/>
      <c r="AI8" s="40">
        <v>486</v>
      </c>
      <c r="AJ8" s="41"/>
      <c r="AK8" s="41"/>
      <c r="AL8" s="42"/>
      <c r="AM8" s="32">
        <f t="shared" ref="AM8:AM31" si="1">AE8+AI8</f>
        <v>941</v>
      </c>
      <c r="AN8" s="32"/>
      <c r="AO8" s="32"/>
      <c r="AP8" s="32"/>
      <c r="AR8" s="3"/>
    </row>
    <row r="9" spans="2:44" s="4" customFormat="1" ht="22.5" customHeight="1" x14ac:dyDescent="0.2">
      <c r="B9" s="33" t="s">
        <v>25</v>
      </c>
      <c r="C9" s="34"/>
      <c r="D9" s="34"/>
      <c r="E9" s="35"/>
      <c r="F9" s="36">
        <v>100</v>
      </c>
      <c r="G9" s="37"/>
      <c r="H9" s="38"/>
      <c r="I9" s="36">
        <v>91</v>
      </c>
      <c r="J9" s="37"/>
      <c r="K9" s="38"/>
      <c r="L9" s="36">
        <v>64</v>
      </c>
      <c r="M9" s="37"/>
      <c r="N9" s="38"/>
      <c r="O9" s="36">
        <f t="shared" si="0"/>
        <v>155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55</v>
      </c>
      <c r="AB9" s="37"/>
      <c r="AC9" s="37"/>
      <c r="AD9" s="38"/>
      <c r="AE9" s="36">
        <v>52</v>
      </c>
      <c r="AF9" s="37"/>
      <c r="AG9" s="37"/>
      <c r="AH9" s="38"/>
      <c r="AI9" s="36">
        <v>54</v>
      </c>
      <c r="AJ9" s="37"/>
      <c r="AK9" s="37"/>
      <c r="AL9" s="38"/>
      <c r="AM9" s="39">
        <f t="shared" si="1"/>
        <v>106</v>
      </c>
      <c r="AN9" s="39"/>
      <c r="AO9" s="39"/>
      <c r="AP9" s="39"/>
      <c r="AR9" s="3"/>
    </row>
    <row r="10" spans="2:44" s="4" customFormat="1" ht="22.5" customHeight="1" x14ac:dyDescent="0.2">
      <c r="B10" s="33" t="s">
        <v>27</v>
      </c>
      <c r="C10" s="34"/>
      <c r="D10" s="34"/>
      <c r="E10" s="35"/>
      <c r="F10" s="36">
        <v>196</v>
      </c>
      <c r="G10" s="37"/>
      <c r="H10" s="38"/>
      <c r="I10" s="36">
        <v>165</v>
      </c>
      <c r="J10" s="37"/>
      <c r="K10" s="38"/>
      <c r="L10" s="36">
        <v>178</v>
      </c>
      <c r="M10" s="37"/>
      <c r="N10" s="38"/>
      <c r="O10" s="36">
        <f t="shared" si="0"/>
        <v>343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261</v>
      </c>
      <c r="AB10" s="37"/>
      <c r="AC10" s="37"/>
      <c r="AD10" s="38"/>
      <c r="AE10" s="36">
        <v>257</v>
      </c>
      <c r="AF10" s="37"/>
      <c r="AG10" s="37"/>
      <c r="AH10" s="38"/>
      <c r="AI10" s="36">
        <v>266</v>
      </c>
      <c r="AJ10" s="37"/>
      <c r="AK10" s="37"/>
      <c r="AL10" s="38"/>
      <c r="AM10" s="39">
        <f t="shared" si="1"/>
        <v>523</v>
      </c>
      <c r="AN10" s="39"/>
      <c r="AO10" s="39"/>
      <c r="AP10" s="39"/>
      <c r="AR10" s="3"/>
    </row>
    <row r="11" spans="2:44" s="4" customFormat="1" ht="22.5" customHeight="1" x14ac:dyDescent="0.2">
      <c r="B11" s="33" t="s">
        <v>30</v>
      </c>
      <c r="C11" s="34"/>
      <c r="D11" s="34"/>
      <c r="E11" s="35"/>
      <c r="F11" s="36">
        <v>111</v>
      </c>
      <c r="G11" s="37"/>
      <c r="H11" s="38"/>
      <c r="I11" s="36">
        <v>91</v>
      </c>
      <c r="J11" s="37"/>
      <c r="K11" s="38"/>
      <c r="L11" s="36">
        <v>115</v>
      </c>
      <c r="M11" s="37"/>
      <c r="N11" s="38"/>
      <c r="O11" s="36">
        <f t="shared" si="0"/>
        <v>206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428</v>
      </c>
      <c r="AB11" s="37"/>
      <c r="AC11" s="37"/>
      <c r="AD11" s="38"/>
      <c r="AE11" s="36">
        <v>430</v>
      </c>
      <c r="AF11" s="37"/>
      <c r="AG11" s="37"/>
      <c r="AH11" s="38"/>
      <c r="AI11" s="36">
        <v>483</v>
      </c>
      <c r="AJ11" s="37"/>
      <c r="AK11" s="37"/>
      <c r="AL11" s="38"/>
      <c r="AM11" s="39">
        <f t="shared" si="1"/>
        <v>913</v>
      </c>
      <c r="AN11" s="39"/>
      <c r="AO11" s="39"/>
      <c r="AP11" s="39"/>
      <c r="AR11" s="3"/>
    </row>
    <row r="12" spans="2:44" s="4" customFormat="1" ht="22.5" customHeight="1" x14ac:dyDescent="0.2">
      <c r="B12" s="33" t="s">
        <v>31</v>
      </c>
      <c r="C12" s="34"/>
      <c r="D12" s="34"/>
      <c r="E12" s="35"/>
      <c r="F12" s="36">
        <v>172</v>
      </c>
      <c r="G12" s="37"/>
      <c r="H12" s="38"/>
      <c r="I12" s="36">
        <v>157</v>
      </c>
      <c r="J12" s="37"/>
      <c r="K12" s="38"/>
      <c r="L12" s="36">
        <v>150</v>
      </c>
      <c r="M12" s="37"/>
      <c r="N12" s="38"/>
      <c r="O12" s="36">
        <f t="shared" si="0"/>
        <v>307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168</v>
      </c>
      <c r="AB12" s="37"/>
      <c r="AC12" s="37"/>
      <c r="AD12" s="38"/>
      <c r="AE12" s="36">
        <v>142</v>
      </c>
      <c r="AF12" s="37"/>
      <c r="AG12" s="37"/>
      <c r="AH12" s="38"/>
      <c r="AI12" s="36">
        <v>167</v>
      </c>
      <c r="AJ12" s="37"/>
      <c r="AK12" s="37"/>
      <c r="AL12" s="38"/>
      <c r="AM12" s="39">
        <f t="shared" si="1"/>
        <v>309</v>
      </c>
      <c r="AN12" s="39"/>
      <c r="AO12" s="39"/>
      <c r="AP12" s="39"/>
      <c r="AR12" s="3"/>
    </row>
    <row r="13" spans="2:44" s="4" customFormat="1" ht="22.5" customHeight="1" x14ac:dyDescent="0.2">
      <c r="B13" s="33" t="s">
        <v>33</v>
      </c>
      <c r="C13" s="34"/>
      <c r="D13" s="34"/>
      <c r="E13" s="35"/>
      <c r="F13" s="36">
        <v>111</v>
      </c>
      <c r="G13" s="37"/>
      <c r="H13" s="38"/>
      <c r="I13" s="36">
        <v>88</v>
      </c>
      <c r="J13" s="37"/>
      <c r="K13" s="38"/>
      <c r="L13" s="36">
        <v>88</v>
      </c>
      <c r="M13" s="37"/>
      <c r="N13" s="38"/>
      <c r="O13" s="36">
        <f t="shared" si="0"/>
        <v>176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126</v>
      </c>
      <c r="AB13" s="37"/>
      <c r="AC13" s="37"/>
      <c r="AD13" s="38"/>
      <c r="AE13" s="36">
        <v>114</v>
      </c>
      <c r="AF13" s="37"/>
      <c r="AG13" s="37"/>
      <c r="AH13" s="38"/>
      <c r="AI13" s="36">
        <v>119</v>
      </c>
      <c r="AJ13" s="37"/>
      <c r="AK13" s="37"/>
      <c r="AL13" s="38"/>
      <c r="AM13" s="39">
        <f t="shared" si="1"/>
        <v>233</v>
      </c>
      <c r="AN13" s="39"/>
      <c r="AO13" s="39"/>
      <c r="AP13" s="39"/>
      <c r="AR13" s="3"/>
    </row>
    <row r="14" spans="2:44" s="4" customFormat="1" ht="22.5" customHeight="1" x14ac:dyDescent="0.2">
      <c r="B14" s="33" t="s">
        <v>34</v>
      </c>
      <c r="C14" s="34"/>
      <c r="D14" s="34"/>
      <c r="E14" s="35"/>
      <c r="F14" s="36">
        <v>5</v>
      </c>
      <c r="G14" s="37"/>
      <c r="H14" s="38"/>
      <c r="I14" s="36">
        <v>6</v>
      </c>
      <c r="J14" s="37"/>
      <c r="K14" s="38"/>
      <c r="L14" s="36">
        <v>3</v>
      </c>
      <c r="M14" s="37"/>
      <c r="N14" s="38"/>
      <c r="O14" s="36">
        <f t="shared" si="0"/>
        <v>9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1297</v>
      </c>
      <c r="AB14" s="37"/>
      <c r="AC14" s="37"/>
      <c r="AD14" s="38"/>
      <c r="AE14" s="36">
        <v>1164</v>
      </c>
      <c r="AF14" s="37"/>
      <c r="AG14" s="37"/>
      <c r="AH14" s="38"/>
      <c r="AI14" s="36">
        <v>1270</v>
      </c>
      <c r="AJ14" s="37"/>
      <c r="AK14" s="37"/>
      <c r="AL14" s="38"/>
      <c r="AM14" s="39">
        <f t="shared" si="1"/>
        <v>2434</v>
      </c>
      <c r="AN14" s="39"/>
      <c r="AO14" s="39"/>
      <c r="AP14" s="39"/>
      <c r="AR14" s="3"/>
    </row>
    <row r="15" spans="2:44" s="4" customFormat="1" ht="22.5" customHeight="1" x14ac:dyDescent="0.2">
      <c r="B15" s="33" t="s">
        <v>39</v>
      </c>
      <c r="C15" s="34"/>
      <c r="D15" s="34"/>
      <c r="E15" s="35"/>
      <c r="F15" s="36">
        <v>238</v>
      </c>
      <c r="G15" s="37"/>
      <c r="H15" s="38"/>
      <c r="I15" s="36">
        <v>236</v>
      </c>
      <c r="J15" s="37"/>
      <c r="K15" s="38"/>
      <c r="L15" s="36">
        <v>265</v>
      </c>
      <c r="M15" s="37"/>
      <c r="N15" s="38"/>
      <c r="O15" s="36">
        <f t="shared" si="0"/>
        <v>501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17</v>
      </c>
      <c r="AB15" s="37"/>
      <c r="AC15" s="37"/>
      <c r="AD15" s="38"/>
      <c r="AE15" s="36">
        <v>9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23</v>
      </c>
      <c r="AN15" s="39"/>
      <c r="AO15" s="39"/>
      <c r="AP15" s="39"/>
      <c r="AR15" s="3"/>
    </row>
    <row r="16" spans="2:44" s="4" customFormat="1" ht="22.5" customHeight="1" x14ac:dyDescent="0.2">
      <c r="B16" s="33" t="s">
        <v>6</v>
      </c>
      <c r="C16" s="34"/>
      <c r="D16" s="34"/>
      <c r="E16" s="35"/>
      <c r="F16" s="36">
        <v>223</v>
      </c>
      <c r="G16" s="37"/>
      <c r="H16" s="38"/>
      <c r="I16" s="36">
        <v>195</v>
      </c>
      <c r="J16" s="37"/>
      <c r="K16" s="38"/>
      <c r="L16" s="36">
        <v>228</v>
      </c>
      <c r="M16" s="37"/>
      <c r="N16" s="38"/>
      <c r="O16" s="36">
        <f t="shared" si="0"/>
        <v>423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53</v>
      </c>
      <c r="AB16" s="37"/>
      <c r="AC16" s="37"/>
      <c r="AD16" s="38"/>
      <c r="AE16" s="36">
        <v>41</v>
      </c>
      <c r="AF16" s="37"/>
      <c r="AG16" s="37"/>
      <c r="AH16" s="38"/>
      <c r="AI16" s="36">
        <v>43</v>
      </c>
      <c r="AJ16" s="37"/>
      <c r="AK16" s="37"/>
      <c r="AL16" s="38"/>
      <c r="AM16" s="39">
        <f t="shared" si="1"/>
        <v>84</v>
      </c>
      <c r="AN16" s="39"/>
      <c r="AO16" s="39"/>
      <c r="AP16" s="39"/>
      <c r="AR16" s="3"/>
    </row>
    <row r="17" spans="2:47" s="4" customFormat="1" ht="22.5" customHeight="1" x14ac:dyDescent="0.2">
      <c r="B17" s="33" t="s">
        <v>22</v>
      </c>
      <c r="C17" s="34"/>
      <c r="D17" s="34"/>
      <c r="E17" s="35"/>
      <c r="F17" s="36">
        <v>154</v>
      </c>
      <c r="G17" s="37"/>
      <c r="H17" s="38"/>
      <c r="I17" s="36">
        <v>197</v>
      </c>
      <c r="J17" s="37"/>
      <c r="K17" s="38"/>
      <c r="L17" s="36">
        <v>205</v>
      </c>
      <c r="M17" s="37"/>
      <c r="N17" s="38"/>
      <c r="O17" s="36">
        <f t="shared" si="0"/>
        <v>402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225</v>
      </c>
      <c r="AB17" s="37"/>
      <c r="AC17" s="37"/>
      <c r="AD17" s="38"/>
      <c r="AE17" s="36">
        <v>210</v>
      </c>
      <c r="AF17" s="37"/>
      <c r="AG17" s="37"/>
      <c r="AH17" s="38"/>
      <c r="AI17" s="36">
        <v>231</v>
      </c>
      <c r="AJ17" s="37"/>
      <c r="AK17" s="37"/>
      <c r="AL17" s="38"/>
      <c r="AM17" s="39">
        <f t="shared" si="1"/>
        <v>441</v>
      </c>
      <c r="AN17" s="39"/>
      <c r="AO17" s="39"/>
      <c r="AP17" s="39"/>
      <c r="AR17" s="3"/>
    </row>
    <row r="18" spans="2:47" s="4" customFormat="1" ht="22.5" customHeight="1" x14ac:dyDescent="0.2">
      <c r="B18" s="33" t="s">
        <v>44</v>
      </c>
      <c r="C18" s="34"/>
      <c r="D18" s="34"/>
      <c r="E18" s="35"/>
      <c r="F18" s="36">
        <v>147</v>
      </c>
      <c r="G18" s="37"/>
      <c r="H18" s="38"/>
      <c r="I18" s="36">
        <v>145</v>
      </c>
      <c r="J18" s="37"/>
      <c r="K18" s="38"/>
      <c r="L18" s="36">
        <v>170</v>
      </c>
      <c r="M18" s="37"/>
      <c r="N18" s="38"/>
      <c r="O18" s="36">
        <f t="shared" si="0"/>
        <v>315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222</v>
      </c>
      <c r="AB18" s="37"/>
      <c r="AC18" s="37"/>
      <c r="AD18" s="38"/>
      <c r="AE18" s="36">
        <v>170</v>
      </c>
      <c r="AF18" s="37"/>
      <c r="AG18" s="37"/>
      <c r="AH18" s="38"/>
      <c r="AI18" s="36">
        <v>188</v>
      </c>
      <c r="AJ18" s="37"/>
      <c r="AK18" s="37"/>
      <c r="AL18" s="38"/>
      <c r="AM18" s="39">
        <f t="shared" si="1"/>
        <v>358</v>
      </c>
      <c r="AN18" s="39"/>
      <c r="AO18" s="39"/>
      <c r="AP18" s="39"/>
      <c r="AR18" s="3"/>
    </row>
    <row r="19" spans="2:47" s="4" customFormat="1" ht="22.5" customHeight="1" x14ac:dyDescent="0.2">
      <c r="B19" s="33" t="s">
        <v>46</v>
      </c>
      <c r="C19" s="34"/>
      <c r="D19" s="34"/>
      <c r="E19" s="35"/>
      <c r="F19" s="36">
        <v>133</v>
      </c>
      <c r="G19" s="37"/>
      <c r="H19" s="38"/>
      <c r="I19" s="36">
        <v>122</v>
      </c>
      <c r="J19" s="37"/>
      <c r="K19" s="38"/>
      <c r="L19" s="36">
        <v>129</v>
      </c>
      <c r="M19" s="37"/>
      <c r="N19" s="38"/>
      <c r="O19" s="36">
        <f t="shared" si="0"/>
        <v>251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65</v>
      </c>
      <c r="AB19" s="37"/>
      <c r="AC19" s="37"/>
      <c r="AD19" s="38"/>
      <c r="AE19" s="36">
        <v>46</v>
      </c>
      <c r="AF19" s="37"/>
      <c r="AG19" s="37"/>
      <c r="AH19" s="38"/>
      <c r="AI19" s="36">
        <v>55</v>
      </c>
      <c r="AJ19" s="37"/>
      <c r="AK19" s="37"/>
      <c r="AL19" s="38"/>
      <c r="AM19" s="39">
        <f t="shared" si="1"/>
        <v>101</v>
      </c>
      <c r="AN19" s="39"/>
      <c r="AO19" s="39"/>
      <c r="AP19" s="39"/>
      <c r="AR19" s="3"/>
    </row>
    <row r="20" spans="2:47" s="4" customFormat="1" ht="22.5" customHeight="1" x14ac:dyDescent="0.2">
      <c r="B20" s="33" t="s">
        <v>1</v>
      </c>
      <c r="C20" s="34"/>
      <c r="D20" s="34"/>
      <c r="E20" s="35"/>
      <c r="F20" s="36">
        <v>69</v>
      </c>
      <c r="G20" s="37"/>
      <c r="H20" s="38"/>
      <c r="I20" s="36">
        <v>58</v>
      </c>
      <c r="J20" s="37"/>
      <c r="K20" s="38"/>
      <c r="L20" s="36">
        <v>56</v>
      </c>
      <c r="M20" s="37"/>
      <c r="N20" s="38"/>
      <c r="O20" s="36">
        <f t="shared" si="0"/>
        <v>114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106</v>
      </c>
      <c r="AB20" s="37"/>
      <c r="AC20" s="37"/>
      <c r="AD20" s="38"/>
      <c r="AE20" s="36">
        <v>86</v>
      </c>
      <c r="AF20" s="37"/>
      <c r="AG20" s="37"/>
      <c r="AH20" s="38"/>
      <c r="AI20" s="36">
        <v>122</v>
      </c>
      <c r="AJ20" s="37"/>
      <c r="AK20" s="37"/>
      <c r="AL20" s="38"/>
      <c r="AM20" s="39">
        <f t="shared" si="1"/>
        <v>208</v>
      </c>
      <c r="AN20" s="39"/>
      <c r="AO20" s="39"/>
      <c r="AP20" s="39"/>
      <c r="AR20" s="3"/>
    </row>
    <row r="21" spans="2:47" s="4" customFormat="1" ht="22.5" customHeight="1" x14ac:dyDescent="0.2">
      <c r="B21" s="33" t="s">
        <v>10</v>
      </c>
      <c r="C21" s="34"/>
      <c r="D21" s="34"/>
      <c r="E21" s="35"/>
      <c r="F21" s="36">
        <v>74</v>
      </c>
      <c r="G21" s="37"/>
      <c r="H21" s="38"/>
      <c r="I21" s="36">
        <v>46</v>
      </c>
      <c r="J21" s="37"/>
      <c r="K21" s="38"/>
      <c r="L21" s="36">
        <v>60</v>
      </c>
      <c r="M21" s="37"/>
      <c r="N21" s="38"/>
      <c r="O21" s="36">
        <f t="shared" si="0"/>
        <v>106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103</v>
      </c>
      <c r="AB21" s="37"/>
      <c r="AC21" s="37"/>
      <c r="AD21" s="38"/>
      <c r="AE21" s="36">
        <v>82</v>
      </c>
      <c r="AF21" s="37"/>
      <c r="AG21" s="37"/>
      <c r="AH21" s="38"/>
      <c r="AI21" s="36">
        <v>103</v>
      </c>
      <c r="AJ21" s="37"/>
      <c r="AK21" s="37"/>
      <c r="AL21" s="38"/>
      <c r="AM21" s="39">
        <f t="shared" si="1"/>
        <v>185</v>
      </c>
      <c r="AN21" s="39"/>
      <c r="AO21" s="39"/>
      <c r="AP21" s="39"/>
      <c r="AR21" s="3"/>
    </row>
    <row r="22" spans="2:47" s="4" customFormat="1" ht="22.5" customHeight="1" x14ac:dyDescent="0.2">
      <c r="B22" s="33" t="s">
        <v>52</v>
      </c>
      <c r="C22" s="34"/>
      <c r="D22" s="34"/>
      <c r="E22" s="35"/>
      <c r="F22" s="36">
        <v>46</v>
      </c>
      <c r="G22" s="37"/>
      <c r="H22" s="38"/>
      <c r="I22" s="36">
        <v>31</v>
      </c>
      <c r="J22" s="37"/>
      <c r="K22" s="38"/>
      <c r="L22" s="36">
        <v>42</v>
      </c>
      <c r="M22" s="37"/>
      <c r="N22" s="38"/>
      <c r="O22" s="36">
        <f t="shared" si="0"/>
        <v>73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251</v>
      </c>
      <c r="AB22" s="37"/>
      <c r="AC22" s="37"/>
      <c r="AD22" s="38"/>
      <c r="AE22" s="36">
        <v>233</v>
      </c>
      <c r="AF22" s="37"/>
      <c r="AG22" s="37"/>
      <c r="AH22" s="38"/>
      <c r="AI22" s="36">
        <v>273</v>
      </c>
      <c r="AJ22" s="37"/>
      <c r="AK22" s="37"/>
      <c r="AL22" s="38"/>
      <c r="AM22" s="39">
        <f t="shared" si="1"/>
        <v>506</v>
      </c>
      <c r="AN22" s="39"/>
      <c r="AO22" s="39"/>
      <c r="AP22" s="39"/>
      <c r="AR22" s="3"/>
    </row>
    <row r="23" spans="2:47" s="4" customFormat="1" ht="22.5" customHeight="1" x14ac:dyDescent="0.2">
      <c r="B23" s="33" t="s">
        <v>43</v>
      </c>
      <c r="C23" s="34"/>
      <c r="D23" s="34"/>
      <c r="E23" s="35"/>
      <c r="F23" s="36">
        <v>171</v>
      </c>
      <c r="G23" s="37"/>
      <c r="H23" s="38"/>
      <c r="I23" s="36">
        <v>147</v>
      </c>
      <c r="J23" s="37"/>
      <c r="K23" s="38"/>
      <c r="L23" s="36">
        <v>176</v>
      </c>
      <c r="M23" s="37"/>
      <c r="N23" s="38"/>
      <c r="O23" s="36">
        <f t="shared" si="0"/>
        <v>323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 x14ac:dyDescent="0.2">
      <c r="B24" s="33" t="s">
        <v>54</v>
      </c>
      <c r="C24" s="34"/>
      <c r="D24" s="34"/>
      <c r="E24" s="35"/>
      <c r="F24" s="36">
        <v>215</v>
      </c>
      <c r="G24" s="37"/>
      <c r="H24" s="38"/>
      <c r="I24" s="36">
        <v>198</v>
      </c>
      <c r="J24" s="37"/>
      <c r="K24" s="38"/>
      <c r="L24" s="36">
        <v>216</v>
      </c>
      <c r="M24" s="37"/>
      <c r="N24" s="38"/>
      <c r="O24" s="36">
        <f t="shared" si="0"/>
        <v>414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134</v>
      </c>
      <c r="AB24" s="37"/>
      <c r="AC24" s="37"/>
      <c r="AD24" s="38"/>
      <c r="AE24" s="36">
        <v>109</v>
      </c>
      <c r="AF24" s="37"/>
      <c r="AG24" s="37"/>
      <c r="AH24" s="38"/>
      <c r="AI24" s="36">
        <v>113</v>
      </c>
      <c r="AJ24" s="37"/>
      <c r="AK24" s="37"/>
      <c r="AL24" s="38"/>
      <c r="AM24" s="39">
        <f t="shared" si="1"/>
        <v>222</v>
      </c>
      <c r="AN24" s="39"/>
      <c r="AO24" s="39"/>
      <c r="AP24" s="39"/>
      <c r="AR24" s="3"/>
    </row>
    <row r="25" spans="2:47" s="4" customFormat="1" ht="22.5" customHeight="1" x14ac:dyDescent="0.2">
      <c r="B25" s="33" t="s">
        <v>56</v>
      </c>
      <c r="C25" s="34"/>
      <c r="D25" s="34"/>
      <c r="E25" s="35"/>
      <c r="F25" s="36">
        <v>161</v>
      </c>
      <c r="G25" s="37"/>
      <c r="H25" s="38"/>
      <c r="I25" s="36">
        <v>145</v>
      </c>
      <c r="J25" s="37"/>
      <c r="K25" s="38"/>
      <c r="L25" s="36">
        <v>152</v>
      </c>
      <c r="M25" s="37"/>
      <c r="N25" s="38"/>
      <c r="O25" s="36">
        <f t="shared" si="0"/>
        <v>297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230</v>
      </c>
      <c r="AB25" s="37"/>
      <c r="AC25" s="37"/>
      <c r="AD25" s="38"/>
      <c r="AE25" s="36">
        <v>171</v>
      </c>
      <c r="AF25" s="37"/>
      <c r="AG25" s="37"/>
      <c r="AH25" s="38"/>
      <c r="AI25" s="36">
        <v>194</v>
      </c>
      <c r="AJ25" s="37"/>
      <c r="AK25" s="37"/>
      <c r="AL25" s="38"/>
      <c r="AM25" s="39">
        <f t="shared" si="1"/>
        <v>365</v>
      </c>
      <c r="AN25" s="39"/>
      <c r="AO25" s="39"/>
      <c r="AP25" s="39"/>
      <c r="AR25" s="3"/>
    </row>
    <row r="26" spans="2:47" s="4" customFormat="1" ht="22.5" customHeight="1" x14ac:dyDescent="0.2">
      <c r="B26" s="33" t="s">
        <v>57</v>
      </c>
      <c r="C26" s="34"/>
      <c r="D26" s="34"/>
      <c r="E26" s="35"/>
      <c r="F26" s="36">
        <v>160</v>
      </c>
      <c r="G26" s="37"/>
      <c r="H26" s="38"/>
      <c r="I26" s="36">
        <v>150</v>
      </c>
      <c r="J26" s="37"/>
      <c r="K26" s="38"/>
      <c r="L26" s="36">
        <v>152</v>
      </c>
      <c r="M26" s="37"/>
      <c r="N26" s="38"/>
      <c r="O26" s="36">
        <f t="shared" si="0"/>
        <v>302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140</v>
      </c>
      <c r="AB26" s="37"/>
      <c r="AC26" s="37"/>
      <c r="AD26" s="38"/>
      <c r="AE26" s="36">
        <v>123</v>
      </c>
      <c r="AF26" s="37"/>
      <c r="AG26" s="37"/>
      <c r="AH26" s="38"/>
      <c r="AI26" s="36">
        <v>133</v>
      </c>
      <c r="AJ26" s="37"/>
      <c r="AK26" s="37"/>
      <c r="AL26" s="38"/>
      <c r="AM26" s="39">
        <f t="shared" si="1"/>
        <v>256</v>
      </c>
      <c r="AN26" s="39"/>
      <c r="AO26" s="39"/>
      <c r="AP26" s="39"/>
      <c r="AR26" s="3"/>
    </row>
    <row r="27" spans="2:47" s="4" customFormat="1" ht="22.5" customHeight="1" x14ac:dyDescent="0.2">
      <c r="B27" s="33" t="s">
        <v>0</v>
      </c>
      <c r="C27" s="34"/>
      <c r="D27" s="34"/>
      <c r="E27" s="35"/>
      <c r="F27" s="36">
        <v>138</v>
      </c>
      <c r="G27" s="37"/>
      <c r="H27" s="38"/>
      <c r="I27" s="36">
        <v>124</v>
      </c>
      <c r="J27" s="37"/>
      <c r="K27" s="38"/>
      <c r="L27" s="36">
        <v>130</v>
      </c>
      <c r="M27" s="37"/>
      <c r="N27" s="38"/>
      <c r="O27" s="36">
        <f t="shared" si="0"/>
        <v>254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143</v>
      </c>
      <c r="AB27" s="37"/>
      <c r="AC27" s="37"/>
      <c r="AD27" s="38"/>
      <c r="AE27" s="36">
        <v>121</v>
      </c>
      <c r="AF27" s="37"/>
      <c r="AG27" s="37"/>
      <c r="AH27" s="38"/>
      <c r="AI27" s="36">
        <v>93</v>
      </c>
      <c r="AJ27" s="37"/>
      <c r="AK27" s="37"/>
      <c r="AL27" s="38"/>
      <c r="AM27" s="39">
        <f t="shared" si="1"/>
        <v>214</v>
      </c>
      <c r="AN27" s="39"/>
      <c r="AO27" s="39"/>
      <c r="AP27" s="39"/>
      <c r="AR27" s="3"/>
    </row>
    <row r="28" spans="2:47" s="4" customFormat="1" ht="22.5" customHeight="1" x14ac:dyDescent="0.2">
      <c r="B28" s="33" t="s">
        <v>58</v>
      </c>
      <c r="C28" s="34"/>
      <c r="D28" s="34"/>
      <c r="E28" s="35"/>
      <c r="F28" s="36">
        <v>54</v>
      </c>
      <c r="G28" s="37"/>
      <c r="H28" s="38"/>
      <c r="I28" s="36">
        <v>42</v>
      </c>
      <c r="J28" s="37"/>
      <c r="K28" s="38"/>
      <c r="L28" s="36">
        <v>54</v>
      </c>
      <c r="M28" s="37"/>
      <c r="N28" s="38"/>
      <c r="O28" s="36">
        <f t="shared" si="0"/>
        <v>96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196</v>
      </c>
      <c r="AB28" s="37"/>
      <c r="AC28" s="37"/>
      <c r="AD28" s="38"/>
      <c r="AE28" s="36">
        <v>162</v>
      </c>
      <c r="AF28" s="37"/>
      <c r="AG28" s="37"/>
      <c r="AH28" s="38"/>
      <c r="AI28" s="36">
        <v>188</v>
      </c>
      <c r="AJ28" s="37"/>
      <c r="AK28" s="37"/>
      <c r="AL28" s="38"/>
      <c r="AM28" s="39">
        <f t="shared" si="1"/>
        <v>350</v>
      </c>
      <c r="AN28" s="39"/>
      <c r="AO28" s="39"/>
      <c r="AP28" s="39"/>
      <c r="AR28" s="9"/>
      <c r="AS28" s="9" t="s">
        <v>41</v>
      </c>
      <c r="AT28" s="9" t="s">
        <v>5</v>
      </c>
      <c r="AU28" s="9" t="s">
        <v>60</v>
      </c>
    </row>
    <row r="29" spans="2:47" s="4" customFormat="1" ht="22.5" customHeight="1" x14ac:dyDescent="0.2">
      <c r="B29" s="33" t="s">
        <v>61</v>
      </c>
      <c r="C29" s="34"/>
      <c r="D29" s="34"/>
      <c r="E29" s="35"/>
      <c r="F29" s="36">
        <v>80</v>
      </c>
      <c r="G29" s="37"/>
      <c r="H29" s="38"/>
      <c r="I29" s="36">
        <v>62</v>
      </c>
      <c r="J29" s="37"/>
      <c r="K29" s="38"/>
      <c r="L29" s="36">
        <v>78</v>
      </c>
      <c r="M29" s="37"/>
      <c r="N29" s="38"/>
      <c r="O29" s="36">
        <f t="shared" si="0"/>
        <v>140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190</v>
      </c>
      <c r="AB29" s="37"/>
      <c r="AC29" s="37"/>
      <c r="AD29" s="38"/>
      <c r="AE29" s="36">
        <v>188</v>
      </c>
      <c r="AF29" s="37"/>
      <c r="AG29" s="37"/>
      <c r="AH29" s="38"/>
      <c r="AI29" s="36">
        <v>137</v>
      </c>
      <c r="AJ29" s="37"/>
      <c r="AK29" s="37"/>
      <c r="AL29" s="38"/>
      <c r="AM29" s="39">
        <f t="shared" si="1"/>
        <v>325</v>
      </c>
      <c r="AN29" s="39"/>
      <c r="AO29" s="39"/>
      <c r="AP29" s="39"/>
      <c r="AR29" s="9" t="s">
        <v>7</v>
      </c>
      <c r="AS29" s="11">
        <f>AE31</f>
        <v>10895</v>
      </c>
      <c r="AT29" s="11">
        <v>4146</v>
      </c>
      <c r="AU29" s="12">
        <f>IF(OR(AS29=0,AT29=0),"",ROUNDDOWN(AT29/AS29,4))</f>
        <v>0.3805</v>
      </c>
    </row>
    <row r="30" spans="2:47" s="4" customFormat="1" ht="22.5" customHeight="1" x14ac:dyDescent="0.2">
      <c r="B30" s="33" t="s">
        <v>11</v>
      </c>
      <c r="C30" s="34"/>
      <c r="D30" s="34"/>
      <c r="E30" s="35"/>
      <c r="F30" s="36">
        <v>1461</v>
      </c>
      <c r="G30" s="37"/>
      <c r="H30" s="38"/>
      <c r="I30" s="36">
        <v>1394</v>
      </c>
      <c r="J30" s="37"/>
      <c r="K30" s="38"/>
      <c r="L30" s="36">
        <v>1537</v>
      </c>
      <c r="M30" s="37"/>
      <c r="N30" s="38"/>
      <c r="O30" s="36">
        <f t="shared" si="0"/>
        <v>2931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44</v>
      </c>
      <c r="AB30" s="37"/>
      <c r="AC30" s="37"/>
      <c r="AD30" s="38"/>
      <c r="AE30" s="36">
        <v>41</v>
      </c>
      <c r="AF30" s="37"/>
      <c r="AG30" s="37"/>
      <c r="AH30" s="38"/>
      <c r="AI30" s="36">
        <v>45</v>
      </c>
      <c r="AJ30" s="37"/>
      <c r="AK30" s="37"/>
      <c r="AL30" s="38"/>
      <c r="AM30" s="39">
        <f t="shared" si="1"/>
        <v>86</v>
      </c>
      <c r="AN30" s="39"/>
      <c r="AO30" s="39"/>
      <c r="AP30" s="39"/>
      <c r="AR30" s="9" t="s">
        <v>12</v>
      </c>
      <c r="AS30" s="11">
        <f>AI31</f>
        <v>11816</v>
      </c>
      <c r="AT30" s="11">
        <v>5616</v>
      </c>
      <c r="AU30" s="12">
        <f>IF(OR(AS30=0,AT30=0),"",ROUNDDOWN(AT30/AS30,4))</f>
        <v>0.47520000000000001</v>
      </c>
    </row>
    <row r="31" spans="2:47" s="4" customFormat="1" ht="22.5" customHeight="1" x14ac:dyDescent="0.2">
      <c r="B31" s="33" t="s">
        <v>32</v>
      </c>
      <c r="C31" s="34"/>
      <c r="D31" s="34"/>
      <c r="E31" s="35"/>
      <c r="F31" s="36">
        <v>523</v>
      </c>
      <c r="G31" s="37"/>
      <c r="H31" s="38"/>
      <c r="I31" s="36">
        <v>503</v>
      </c>
      <c r="J31" s="37"/>
      <c r="K31" s="38"/>
      <c r="L31" s="36">
        <v>531</v>
      </c>
      <c r="M31" s="37"/>
      <c r="N31" s="38"/>
      <c r="O31" s="36">
        <f t="shared" si="0"/>
        <v>1034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11885</v>
      </c>
      <c r="AB31" s="37"/>
      <c r="AC31" s="37"/>
      <c r="AD31" s="38"/>
      <c r="AE31" s="36">
        <f>SUM(I8:K32,AE8:AH30)</f>
        <v>10895</v>
      </c>
      <c r="AF31" s="37"/>
      <c r="AG31" s="37"/>
      <c r="AH31" s="38"/>
      <c r="AI31" s="36">
        <f>SUM(L8:N32,AI8:AL30)</f>
        <v>11816</v>
      </c>
      <c r="AJ31" s="37"/>
      <c r="AK31" s="37"/>
      <c r="AL31" s="38"/>
      <c r="AM31" s="39">
        <f t="shared" si="1"/>
        <v>22711</v>
      </c>
      <c r="AN31" s="39"/>
      <c r="AO31" s="39"/>
      <c r="AP31" s="39"/>
      <c r="AR31" s="9" t="s">
        <v>13</v>
      </c>
      <c r="AS31" s="11">
        <f>AM31</f>
        <v>22711</v>
      </c>
      <c r="AT31" s="11">
        <f>AT29+AT30</f>
        <v>9762</v>
      </c>
      <c r="AU31" s="12">
        <f>IF(OR(AS31=0,AT31=0),"",ROUNDDOWN(AT31/AS31,4))</f>
        <v>0.42980000000000002</v>
      </c>
    </row>
    <row r="32" spans="2:47" s="4" customFormat="1" ht="22.5" customHeight="1" x14ac:dyDescent="0.2">
      <c r="B32" s="50" t="s">
        <v>63</v>
      </c>
      <c r="C32" s="51"/>
      <c r="D32" s="51"/>
      <c r="E32" s="52"/>
      <c r="F32" s="53">
        <v>401</v>
      </c>
      <c r="G32" s="54"/>
      <c r="H32" s="55"/>
      <c r="I32" s="53">
        <v>349</v>
      </c>
      <c r="J32" s="54"/>
      <c r="K32" s="55"/>
      <c r="L32" s="53">
        <v>395</v>
      </c>
      <c r="M32" s="54"/>
      <c r="N32" s="55"/>
      <c r="O32" s="53">
        <f t="shared" si="0"/>
        <v>744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</row>
    <row r="33" spans="3:39" ht="15.75" customHeight="1" x14ac:dyDescent="0.2"/>
    <row r="34" spans="3:39" ht="18.75" customHeight="1" x14ac:dyDescent="0.2">
      <c r="D34" s="7" t="s">
        <v>64</v>
      </c>
      <c r="E34" s="47">
        <v>-81</v>
      </c>
      <c r="F34" s="47"/>
      <c r="G34" s="1" t="s">
        <v>8</v>
      </c>
      <c r="L34" s="1" t="s">
        <v>65</v>
      </c>
      <c r="O34" s="48">
        <v>-532</v>
      </c>
      <c r="P34" s="48"/>
      <c r="Q34" s="48"/>
      <c r="R34" s="48"/>
      <c r="S34" s="1" t="s">
        <v>8</v>
      </c>
      <c r="AG34" s="7" t="s">
        <v>66</v>
      </c>
      <c r="AH34" s="23">
        <f>AT31</f>
        <v>9762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7" t="s">
        <v>64</v>
      </c>
      <c r="E36" s="48">
        <v>-29</v>
      </c>
      <c r="F36" s="48"/>
      <c r="G36" s="1" t="s">
        <v>9</v>
      </c>
      <c r="L36" s="1" t="s">
        <v>65</v>
      </c>
      <c r="O36" s="48">
        <v>-143</v>
      </c>
      <c r="P36" s="48"/>
      <c r="Q36" s="48"/>
      <c r="R36" s="48"/>
      <c r="S36" s="1" t="s">
        <v>9</v>
      </c>
      <c r="Y36" s="1" t="s">
        <v>67</v>
      </c>
      <c r="AG36" s="7" t="s">
        <v>7</v>
      </c>
      <c r="AH36" s="23">
        <f>AT29</f>
        <v>4146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7"/>
    </row>
    <row r="38" spans="3:39" ht="18.75" customHeight="1" x14ac:dyDescent="0.2">
      <c r="C38" s="5" t="s">
        <v>74</v>
      </c>
      <c r="AG38" s="7" t="s">
        <v>12</v>
      </c>
      <c r="AH38" s="23">
        <f>AT30</f>
        <v>5616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7"/>
    </row>
    <row r="40" spans="3:39" ht="18.75" customHeight="1" x14ac:dyDescent="0.2">
      <c r="C40" s="6" t="s">
        <v>68</v>
      </c>
      <c r="AG40" s="7" t="s">
        <v>60</v>
      </c>
      <c r="AH40" s="49">
        <f>IF(OR(AH34=0,AM31=0),"",ROUNDDOWN(AH34/AM31*100,2))</f>
        <v>42.98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5</v>
      </c>
      <c r="I42" s="1" t="s">
        <v>8</v>
      </c>
      <c r="L42" s="1" t="s">
        <v>71</v>
      </c>
      <c r="T42" s="1">
        <v>4</v>
      </c>
      <c r="U42" s="1">
        <v>2</v>
      </c>
      <c r="V42" s="1" t="s">
        <v>8</v>
      </c>
    </row>
  </sheetData>
  <mergeCells count="284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6" workbookViewId="0">
      <selection activeCell="AS4" sqref="AS4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4" ht="18.75" customHeight="1" x14ac:dyDescent="0.2">
      <c r="AP2" s="10" t="s">
        <v>4</v>
      </c>
    </row>
    <row r="3" spans="2:44" ht="18.75" customHeight="1" x14ac:dyDescent="0.2">
      <c r="B3" s="22" t="s">
        <v>72</v>
      </c>
      <c r="C3" s="22"/>
      <c r="D3" s="22"/>
      <c r="E3" s="22"/>
      <c r="F3" s="22"/>
      <c r="G3" s="7"/>
      <c r="H3" s="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2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4" ht="18.75" customHeight="1" x14ac:dyDescent="0.2">
      <c r="D4" s="2"/>
      <c r="H4" s="8"/>
      <c r="I4" s="23" t="s">
        <v>9</v>
      </c>
      <c r="J4" s="23"/>
      <c r="K4" s="23"/>
      <c r="L4" s="23">
        <v>10682</v>
      </c>
      <c r="M4" s="23"/>
      <c r="N4" s="23"/>
      <c r="O4" s="5"/>
      <c r="P4" s="5"/>
      <c r="Q4" s="24" t="s">
        <v>14</v>
      </c>
      <c r="R4" s="24"/>
      <c r="S4" s="24"/>
      <c r="T4" s="25">
        <v>118.23</v>
      </c>
      <c r="U4" s="25"/>
      <c r="V4" s="25"/>
      <c r="W4" s="25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2">
      <c r="Z5" s="2"/>
      <c r="AA5" s="2"/>
      <c r="AB5" s="2"/>
      <c r="AC5" s="2"/>
      <c r="AD5" s="26">
        <v>45565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4" ht="6.75" customHeight="1" x14ac:dyDescent="0.2"/>
    <row r="7" spans="2:44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</row>
    <row r="8" spans="2:44" s="4" customFormat="1" ht="22.5" customHeight="1" x14ac:dyDescent="0.2">
      <c r="B8" s="33" t="s">
        <v>16</v>
      </c>
      <c r="C8" s="34"/>
      <c r="D8" s="34"/>
      <c r="E8" s="35"/>
      <c r="F8" s="40">
        <v>1810</v>
      </c>
      <c r="G8" s="41"/>
      <c r="H8" s="42"/>
      <c r="I8" s="40">
        <v>1741</v>
      </c>
      <c r="J8" s="41"/>
      <c r="K8" s="42"/>
      <c r="L8" s="40">
        <v>1857</v>
      </c>
      <c r="M8" s="41"/>
      <c r="N8" s="42"/>
      <c r="O8" s="40">
        <f t="shared" ref="O8:O32" si="0">I8+L8</f>
        <v>3598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478</v>
      </c>
      <c r="AB8" s="41"/>
      <c r="AC8" s="41"/>
      <c r="AD8" s="42"/>
      <c r="AE8" s="40">
        <v>457</v>
      </c>
      <c r="AF8" s="41"/>
      <c r="AG8" s="41"/>
      <c r="AH8" s="42"/>
      <c r="AI8" s="40">
        <v>487</v>
      </c>
      <c r="AJ8" s="41"/>
      <c r="AK8" s="41"/>
      <c r="AL8" s="42"/>
      <c r="AM8" s="32">
        <f t="shared" ref="AM8:AM31" si="1">AE8+AI8</f>
        <v>944</v>
      </c>
      <c r="AN8" s="32"/>
      <c r="AO8" s="32"/>
      <c r="AP8" s="32"/>
      <c r="AR8" s="3"/>
    </row>
    <row r="9" spans="2:44" s="4" customFormat="1" ht="22.5" customHeight="1" x14ac:dyDescent="0.2">
      <c r="B9" s="33" t="s">
        <v>25</v>
      </c>
      <c r="C9" s="34"/>
      <c r="D9" s="34"/>
      <c r="E9" s="35"/>
      <c r="F9" s="36">
        <v>101</v>
      </c>
      <c r="G9" s="37"/>
      <c r="H9" s="38"/>
      <c r="I9" s="36">
        <v>93</v>
      </c>
      <c r="J9" s="37"/>
      <c r="K9" s="38"/>
      <c r="L9" s="36">
        <v>65</v>
      </c>
      <c r="M9" s="37"/>
      <c r="N9" s="38"/>
      <c r="O9" s="36">
        <f t="shared" si="0"/>
        <v>158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55</v>
      </c>
      <c r="AB9" s="37"/>
      <c r="AC9" s="37"/>
      <c r="AD9" s="38"/>
      <c r="AE9" s="36">
        <v>52</v>
      </c>
      <c r="AF9" s="37"/>
      <c r="AG9" s="37"/>
      <c r="AH9" s="38"/>
      <c r="AI9" s="36">
        <v>54</v>
      </c>
      <c r="AJ9" s="37"/>
      <c r="AK9" s="37"/>
      <c r="AL9" s="38"/>
      <c r="AM9" s="39">
        <f t="shared" si="1"/>
        <v>106</v>
      </c>
      <c r="AN9" s="39"/>
      <c r="AO9" s="39"/>
      <c r="AP9" s="39"/>
      <c r="AR9" s="3"/>
    </row>
    <row r="10" spans="2:44" s="4" customFormat="1" ht="22.5" customHeight="1" x14ac:dyDescent="0.2">
      <c r="B10" s="33" t="s">
        <v>27</v>
      </c>
      <c r="C10" s="34"/>
      <c r="D10" s="34"/>
      <c r="E10" s="35"/>
      <c r="F10" s="36">
        <v>197</v>
      </c>
      <c r="G10" s="37"/>
      <c r="H10" s="38"/>
      <c r="I10" s="36">
        <v>165</v>
      </c>
      <c r="J10" s="37"/>
      <c r="K10" s="38"/>
      <c r="L10" s="36">
        <v>178</v>
      </c>
      <c r="M10" s="37"/>
      <c r="N10" s="38"/>
      <c r="O10" s="36">
        <f t="shared" si="0"/>
        <v>343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262</v>
      </c>
      <c r="AB10" s="37"/>
      <c r="AC10" s="37"/>
      <c r="AD10" s="38"/>
      <c r="AE10" s="36">
        <v>258</v>
      </c>
      <c r="AF10" s="37"/>
      <c r="AG10" s="37"/>
      <c r="AH10" s="38"/>
      <c r="AI10" s="36">
        <v>266</v>
      </c>
      <c r="AJ10" s="37"/>
      <c r="AK10" s="37"/>
      <c r="AL10" s="38"/>
      <c r="AM10" s="39">
        <f t="shared" si="1"/>
        <v>524</v>
      </c>
      <c r="AN10" s="39"/>
      <c r="AO10" s="39"/>
      <c r="AP10" s="39"/>
      <c r="AR10" s="3"/>
    </row>
    <row r="11" spans="2:44" s="4" customFormat="1" ht="22.5" customHeight="1" x14ac:dyDescent="0.2">
      <c r="B11" s="33" t="s">
        <v>30</v>
      </c>
      <c r="C11" s="34"/>
      <c r="D11" s="34"/>
      <c r="E11" s="35"/>
      <c r="F11" s="36">
        <v>110</v>
      </c>
      <c r="G11" s="37"/>
      <c r="H11" s="38"/>
      <c r="I11" s="36">
        <v>91</v>
      </c>
      <c r="J11" s="37"/>
      <c r="K11" s="38"/>
      <c r="L11" s="36">
        <v>114</v>
      </c>
      <c r="M11" s="37"/>
      <c r="N11" s="38"/>
      <c r="O11" s="36">
        <f t="shared" si="0"/>
        <v>205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431</v>
      </c>
      <c r="AB11" s="37"/>
      <c r="AC11" s="37"/>
      <c r="AD11" s="38"/>
      <c r="AE11" s="36">
        <v>432</v>
      </c>
      <c r="AF11" s="37"/>
      <c r="AG11" s="37"/>
      <c r="AH11" s="38"/>
      <c r="AI11" s="36">
        <v>485</v>
      </c>
      <c r="AJ11" s="37"/>
      <c r="AK11" s="37"/>
      <c r="AL11" s="38"/>
      <c r="AM11" s="39">
        <f t="shared" si="1"/>
        <v>917</v>
      </c>
      <c r="AN11" s="39"/>
      <c r="AO11" s="39"/>
      <c r="AP11" s="39"/>
      <c r="AR11" s="3"/>
    </row>
    <row r="12" spans="2:44" s="4" customFormat="1" ht="22.5" customHeight="1" x14ac:dyDescent="0.2">
      <c r="B12" s="33" t="s">
        <v>31</v>
      </c>
      <c r="C12" s="34"/>
      <c r="D12" s="34"/>
      <c r="E12" s="35"/>
      <c r="F12" s="36">
        <v>171</v>
      </c>
      <c r="G12" s="37"/>
      <c r="H12" s="38"/>
      <c r="I12" s="36">
        <v>156</v>
      </c>
      <c r="J12" s="37"/>
      <c r="K12" s="38"/>
      <c r="L12" s="36">
        <v>150</v>
      </c>
      <c r="M12" s="37"/>
      <c r="N12" s="38"/>
      <c r="O12" s="36">
        <f t="shared" si="0"/>
        <v>306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168</v>
      </c>
      <c r="AB12" s="37"/>
      <c r="AC12" s="37"/>
      <c r="AD12" s="38"/>
      <c r="AE12" s="36">
        <v>142</v>
      </c>
      <c r="AF12" s="37"/>
      <c r="AG12" s="37"/>
      <c r="AH12" s="38"/>
      <c r="AI12" s="36">
        <v>167</v>
      </c>
      <c r="AJ12" s="37"/>
      <c r="AK12" s="37"/>
      <c r="AL12" s="38"/>
      <c r="AM12" s="39">
        <f t="shared" si="1"/>
        <v>309</v>
      </c>
      <c r="AN12" s="39"/>
      <c r="AO12" s="39"/>
      <c r="AP12" s="39"/>
      <c r="AR12" s="3"/>
    </row>
    <row r="13" spans="2:44" s="4" customFormat="1" ht="22.5" customHeight="1" x14ac:dyDescent="0.2">
      <c r="B13" s="33" t="s">
        <v>33</v>
      </c>
      <c r="C13" s="34"/>
      <c r="D13" s="34"/>
      <c r="E13" s="35"/>
      <c r="F13" s="36">
        <v>109</v>
      </c>
      <c r="G13" s="37"/>
      <c r="H13" s="38"/>
      <c r="I13" s="36">
        <v>86</v>
      </c>
      <c r="J13" s="37"/>
      <c r="K13" s="38"/>
      <c r="L13" s="36">
        <v>88</v>
      </c>
      <c r="M13" s="37"/>
      <c r="N13" s="38"/>
      <c r="O13" s="36">
        <f t="shared" si="0"/>
        <v>174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125</v>
      </c>
      <c r="AB13" s="37"/>
      <c r="AC13" s="37"/>
      <c r="AD13" s="38"/>
      <c r="AE13" s="36">
        <v>113</v>
      </c>
      <c r="AF13" s="37"/>
      <c r="AG13" s="37"/>
      <c r="AH13" s="38"/>
      <c r="AI13" s="36">
        <v>118</v>
      </c>
      <c r="AJ13" s="37"/>
      <c r="AK13" s="37"/>
      <c r="AL13" s="38"/>
      <c r="AM13" s="39">
        <f t="shared" si="1"/>
        <v>231</v>
      </c>
      <c r="AN13" s="39"/>
      <c r="AO13" s="39"/>
      <c r="AP13" s="39"/>
      <c r="AR13" s="3"/>
    </row>
    <row r="14" spans="2:44" s="4" customFormat="1" ht="22.5" customHeight="1" x14ac:dyDescent="0.2">
      <c r="B14" s="33" t="s">
        <v>34</v>
      </c>
      <c r="C14" s="34"/>
      <c r="D14" s="34"/>
      <c r="E14" s="35"/>
      <c r="F14" s="36">
        <v>5</v>
      </c>
      <c r="G14" s="37"/>
      <c r="H14" s="38"/>
      <c r="I14" s="36">
        <v>6</v>
      </c>
      <c r="J14" s="37"/>
      <c r="K14" s="38"/>
      <c r="L14" s="36">
        <v>3</v>
      </c>
      <c r="M14" s="37"/>
      <c r="N14" s="38"/>
      <c r="O14" s="36">
        <f t="shared" si="0"/>
        <v>9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1293</v>
      </c>
      <c r="AB14" s="37"/>
      <c r="AC14" s="37"/>
      <c r="AD14" s="38"/>
      <c r="AE14" s="36">
        <v>1158</v>
      </c>
      <c r="AF14" s="37"/>
      <c r="AG14" s="37"/>
      <c r="AH14" s="38"/>
      <c r="AI14" s="36">
        <v>1266</v>
      </c>
      <c r="AJ14" s="37"/>
      <c r="AK14" s="37"/>
      <c r="AL14" s="38"/>
      <c r="AM14" s="39">
        <f t="shared" si="1"/>
        <v>2424</v>
      </c>
      <c r="AN14" s="39"/>
      <c r="AO14" s="39"/>
      <c r="AP14" s="39"/>
      <c r="AR14" s="3"/>
    </row>
    <row r="15" spans="2:44" s="4" customFormat="1" ht="22.5" customHeight="1" x14ac:dyDescent="0.2">
      <c r="B15" s="33" t="s">
        <v>39</v>
      </c>
      <c r="C15" s="34"/>
      <c r="D15" s="34"/>
      <c r="E15" s="35"/>
      <c r="F15" s="36">
        <v>238</v>
      </c>
      <c r="G15" s="37"/>
      <c r="H15" s="38"/>
      <c r="I15" s="36">
        <v>235</v>
      </c>
      <c r="J15" s="37"/>
      <c r="K15" s="38"/>
      <c r="L15" s="36">
        <v>265</v>
      </c>
      <c r="M15" s="37"/>
      <c r="N15" s="38"/>
      <c r="O15" s="36">
        <f t="shared" si="0"/>
        <v>500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17</v>
      </c>
      <c r="AB15" s="37"/>
      <c r="AC15" s="37"/>
      <c r="AD15" s="38"/>
      <c r="AE15" s="36">
        <v>8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22</v>
      </c>
      <c r="AN15" s="39"/>
      <c r="AO15" s="39"/>
      <c r="AP15" s="39"/>
      <c r="AR15" s="3"/>
    </row>
    <row r="16" spans="2:44" s="4" customFormat="1" ht="22.5" customHeight="1" x14ac:dyDescent="0.2">
      <c r="B16" s="33" t="s">
        <v>6</v>
      </c>
      <c r="C16" s="34"/>
      <c r="D16" s="34"/>
      <c r="E16" s="35"/>
      <c r="F16" s="36">
        <v>224</v>
      </c>
      <c r="G16" s="37"/>
      <c r="H16" s="38"/>
      <c r="I16" s="36">
        <v>196</v>
      </c>
      <c r="J16" s="37"/>
      <c r="K16" s="38"/>
      <c r="L16" s="36">
        <v>230</v>
      </c>
      <c r="M16" s="37"/>
      <c r="N16" s="38"/>
      <c r="O16" s="36">
        <f t="shared" si="0"/>
        <v>426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53</v>
      </c>
      <c r="AB16" s="37"/>
      <c r="AC16" s="37"/>
      <c r="AD16" s="38"/>
      <c r="AE16" s="36">
        <v>41</v>
      </c>
      <c r="AF16" s="37"/>
      <c r="AG16" s="37"/>
      <c r="AH16" s="38"/>
      <c r="AI16" s="36">
        <v>43</v>
      </c>
      <c r="AJ16" s="37"/>
      <c r="AK16" s="37"/>
      <c r="AL16" s="38"/>
      <c r="AM16" s="39">
        <f t="shared" si="1"/>
        <v>84</v>
      </c>
      <c r="AN16" s="39"/>
      <c r="AO16" s="39"/>
      <c r="AP16" s="39"/>
      <c r="AR16" s="3"/>
    </row>
    <row r="17" spans="2:47" s="4" customFormat="1" ht="22.5" customHeight="1" x14ac:dyDescent="0.2">
      <c r="B17" s="33" t="s">
        <v>22</v>
      </c>
      <c r="C17" s="34"/>
      <c r="D17" s="34"/>
      <c r="E17" s="35"/>
      <c r="F17" s="36">
        <v>154</v>
      </c>
      <c r="G17" s="37"/>
      <c r="H17" s="38"/>
      <c r="I17" s="36">
        <v>197</v>
      </c>
      <c r="J17" s="37"/>
      <c r="K17" s="38"/>
      <c r="L17" s="36">
        <v>205</v>
      </c>
      <c r="M17" s="37"/>
      <c r="N17" s="38"/>
      <c r="O17" s="36">
        <f t="shared" si="0"/>
        <v>402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224</v>
      </c>
      <c r="AB17" s="37"/>
      <c r="AC17" s="37"/>
      <c r="AD17" s="38"/>
      <c r="AE17" s="36">
        <v>207</v>
      </c>
      <c r="AF17" s="37"/>
      <c r="AG17" s="37"/>
      <c r="AH17" s="38"/>
      <c r="AI17" s="36">
        <v>229</v>
      </c>
      <c r="AJ17" s="37"/>
      <c r="AK17" s="37"/>
      <c r="AL17" s="38"/>
      <c r="AM17" s="39">
        <f t="shared" si="1"/>
        <v>436</v>
      </c>
      <c r="AN17" s="39"/>
      <c r="AO17" s="39"/>
      <c r="AP17" s="39"/>
      <c r="AR17" s="3"/>
    </row>
    <row r="18" spans="2:47" s="4" customFormat="1" ht="22.5" customHeight="1" x14ac:dyDescent="0.2">
      <c r="B18" s="33" t="s">
        <v>44</v>
      </c>
      <c r="C18" s="34"/>
      <c r="D18" s="34"/>
      <c r="E18" s="35"/>
      <c r="F18" s="36">
        <v>147</v>
      </c>
      <c r="G18" s="37"/>
      <c r="H18" s="38"/>
      <c r="I18" s="36">
        <v>145</v>
      </c>
      <c r="J18" s="37"/>
      <c r="K18" s="38"/>
      <c r="L18" s="36">
        <v>170</v>
      </c>
      <c r="M18" s="37"/>
      <c r="N18" s="38"/>
      <c r="O18" s="36">
        <f t="shared" si="0"/>
        <v>315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221</v>
      </c>
      <c r="AB18" s="37"/>
      <c r="AC18" s="37"/>
      <c r="AD18" s="38"/>
      <c r="AE18" s="36">
        <v>170</v>
      </c>
      <c r="AF18" s="37"/>
      <c r="AG18" s="37"/>
      <c r="AH18" s="38"/>
      <c r="AI18" s="36">
        <v>187</v>
      </c>
      <c r="AJ18" s="37"/>
      <c r="AK18" s="37"/>
      <c r="AL18" s="38"/>
      <c r="AM18" s="39">
        <f t="shared" si="1"/>
        <v>357</v>
      </c>
      <c r="AN18" s="39"/>
      <c r="AO18" s="39"/>
      <c r="AP18" s="39"/>
      <c r="AR18" s="3"/>
    </row>
    <row r="19" spans="2:47" s="4" customFormat="1" ht="22.5" customHeight="1" x14ac:dyDescent="0.2">
      <c r="B19" s="33" t="s">
        <v>46</v>
      </c>
      <c r="C19" s="34"/>
      <c r="D19" s="34"/>
      <c r="E19" s="35"/>
      <c r="F19" s="36">
        <v>132</v>
      </c>
      <c r="G19" s="37"/>
      <c r="H19" s="38"/>
      <c r="I19" s="36">
        <v>122</v>
      </c>
      <c r="J19" s="37"/>
      <c r="K19" s="38"/>
      <c r="L19" s="36">
        <v>128</v>
      </c>
      <c r="M19" s="37"/>
      <c r="N19" s="38"/>
      <c r="O19" s="36">
        <f t="shared" si="0"/>
        <v>250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63</v>
      </c>
      <c r="AB19" s="37"/>
      <c r="AC19" s="37"/>
      <c r="AD19" s="38"/>
      <c r="AE19" s="36">
        <v>45</v>
      </c>
      <c r="AF19" s="37"/>
      <c r="AG19" s="37"/>
      <c r="AH19" s="38"/>
      <c r="AI19" s="36">
        <v>54</v>
      </c>
      <c r="AJ19" s="37"/>
      <c r="AK19" s="37"/>
      <c r="AL19" s="38"/>
      <c r="AM19" s="39">
        <f t="shared" si="1"/>
        <v>99</v>
      </c>
      <c r="AN19" s="39"/>
      <c r="AO19" s="39"/>
      <c r="AP19" s="39"/>
      <c r="AR19" s="3"/>
    </row>
    <row r="20" spans="2:47" s="4" customFormat="1" ht="22.5" customHeight="1" x14ac:dyDescent="0.2">
      <c r="B20" s="33" t="s">
        <v>1</v>
      </c>
      <c r="C20" s="34"/>
      <c r="D20" s="34"/>
      <c r="E20" s="35"/>
      <c r="F20" s="36">
        <v>68</v>
      </c>
      <c r="G20" s="37"/>
      <c r="H20" s="38"/>
      <c r="I20" s="36">
        <v>56</v>
      </c>
      <c r="J20" s="37"/>
      <c r="K20" s="38"/>
      <c r="L20" s="36">
        <v>55</v>
      </c>
      <c r="M20" s="37"/>
      <c r="N20" s="38"/>
      <c r="O20" s="36">
        <f t="shared" si="0"/>
        <v>111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106</v>
      </c>
      <c r="AB20" s="37"/>
      <c r="AC20" s="37"/>
      <c r="AD20" s="38"/>
      <c r="AE20" s="36">
        <v>86</v>
      </c>
      <c r="AF20" s="37"/>
      <c r="AG20" s="37"/>
      <c r="AH20" s="38"/>
      <c r="AI20" s="36">
        <v>122</v>
      </c>
      <c r="AJ20" s="37"/>
      <c r="AK20" s="37"/>
      <c r="AL20" s="38"/>
      <c r="AM20" s="39">
        <f t="shared" si="1"/>
        <v>208</v>
      </c>
      <c r="AN20" s="39"/>
      <c r="AO20" s="39"/>
      <c r="AP20" s="39"/>
      <c r="AR20" s="3"/>
    </row>
    <row r="21" spans="2:47" s="4" customFormat="1" ht="22.5" customHeight="1" x14ac:dyDescent="0.2">
      <c r="B21" s="33" t="s">
        <v>10</v>
      </c>
      <c r="C21" s="34"/>
      <c r="D21" s="34"/>
      <c r="E21" s="35"/>
      <c r="F21" s="36">
        <v>74</v>
      </c>
      <c r="G21" s="37"/>
      <c r="H21" s="38"/>
      <c r="I21" s="36">
        <v>46</v>
      </c>
      <c r="J21" s="37"/>
      <c r="K21" s="38"/>
      <c r="L21" s="36">
        <v>60</v>
      </c>
      <c r="M21" s="37"/>
      <c r="N21" s="38"/>
      <c r="O21" s="36">
        <f t="shared" si="0"/>
        <v>106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103</v>
      </c>
      <c r="AB21" s="37"/>
      <c r="AC21" s="37"/>
      <c r="AD21" s="38"/>
      <c r="AE21" s="36">
        <v>82</v>
      </c>
      <c r="AF21" s="37"/>
      <c r="AG21" s="37"/>
      <c r="AH21" s="38"/>
      <c r="AI21" s="36">
        <v>103</v>
      </c>
      <c r="AJ21" s="37"/>
      <c r="AK21" s="37"/>
      <c r="AL21" s="38"/>
      <c r="AM21" s="39">
        <f t="shared" si="1"/>
        <v>185</v>
      </c>
      <c r="AN21" s="39"/>
      <c r="AO21" s="39"/>
      <c r="AP21" s="39"/>
      <c r="AR21" s="3"/>
    </row>
    <row r="22" spans="2:47" s="4" customFormat="1" ht="22.5" customHeight="1" x14ac:dyDescent="0.2">
      <c r="B22" s="33" t="s">
        <v>52</v>
      </c>
      <c r="C22" s="34"/>
      <c r="D22" s="34"/>
      <c r="E22" s="35"/>
      <c r="F22" s="36">
        <v>45</v>
      </c>
      <c r="G22" s="37"/>
      <c r="H22" s="38"/>
      <c r="I22" s="36">
        <v>31</v>
      </c>
      <c r="J22" s="37"/>
      <c r="K22" s="38"/>
      <c r="L22" s="36">
        <v>41</v>
      </c>
      <c r="M22" s="37"/>
      <c r="N22" s="38"/>
      <c r="O22" s="36">
        <f t="shared" si="0"/>
        <v>72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253</v>
      </c>
      <c r="AB22" s="37"/>
      <c r="AC22" s="37"/>
      <c r="AD22" s="38"/>
      <c r="AE22" s="36">
        <v>235</v>
      </c>
      <c r="AF22" s="37"/>
      <c r="AG22" s="37"/>
      <c r="AH22" s="38"/>
      <c r="AI22" s="36">
        <v>274</v>
      </c>
      <c r="AJ22" s="37"/>
      <c r="AK22" s="37"/>
      <c r="AL22" s="38"/>
      <c r="AM22" s="39">
        <f t="shared" si="1"/>
        <v>509</v>
      </c>
      <c r="AN22" s="39"/>
      <c r="AO22" s="39"/>
      <c r="AP22" s="39"/>
      <c r="AR22" s="3"/>
    </row>
    <row r="23" spans="2:47" s="4" customFormat="1" ht="22.5" customHeight="1" x14ac:dyDescent="0.2">
      <c r="B23" s="33" t="s">
        <v>43</v>
      </c>
      <c r="C23" s="34"/>
      <c r="D23" s="34"/>
      <c r="E23" s="35"/>
      <c r="F23" s="36">
        <v>171</v>
      </c>
      <c r="G23" s="37"/>
      <c r="H23" s="38"/>
      <c r="I23" s="36">
        <v>147</v>
      </c>
      <c r="J23" s="37"/>
      <c r="K23" s="38"/>
      <c r="L23" s="36">
        <v>176</v>
      </c>
      <c r="M23" s="37"/>
      <c r="N23" s="38"/>
      <c r="O23" s="36">
        <f t="shared" si="0"/>
        <v>323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 x14ac:dyDescent="0.2">
      <c r="B24" s="33" t="s">
        <v>54</v>
      </c>
      <c r="C24" s="34"/>
      <c r="D24" s="34"/>
      <c r="E24" s="35"/>
      <c r="F24" s="36">
        <v>216</v>
      </c>
      <c r="G24" s="37"/>
      <c r="H24" s="38"/>
      <c r="I24" s="36">
        <v>199</v>
      </c>
      <c r="J24" s="37"/>
      <c r="K24" s="38"/>
      <c r="L24" s="36">
        <v>216</v>
      </c>
      <c r="M24" s="37"/>
      <c r="N24" s="38"/>
      <c r="O24" s="36">
        <f t="shared" si="0"/>
        <v>415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135</v>
      </c>
      <c r="AB24" s="37"/>
      <c r="AC24" s="37"/>
      <c r="AD24" s="38"/>
      <c r="AE24" s="36">
        <v>109</v>
      </c>
      <c r="AF24" s="37"/>
      <c r="AG24" s="37"/>
      <c r="AH24" s="38"/>
      <c r="AI24" s="36">
        <v>114</v>
      </c>
      <c r="AJ24" s="37"/>
      <c r="AK24" s="37"/>
      <c r="AL24" s="38"/>
      <c r="AM24" s="39">
        <f t="shared" si="1"/>
        <v>223</v>
      </c>
      <c r="AN24" s="39"/>
      <c r="AO24" s="39"/>
      <c r="AP24" s="39"/>
      <c r="AR24" s="3"/>
    </row>
    <row r="25" spans="2:47" s="4" customFormat="1" ht="22.5" customHeight="1" x14ac:dyDescent="0.2">
      <c r="B25" s="33" t="s">
        <v>56</v>
      </c>
      <c r="C25" s="34"/>
      <c r="D25" s="34"/>
      <c r="E25" s="35"/>
      <c r="F25" s="36">
        <v>161</v>
      </c>
      <c r="G25" s="37"/>
      <c r="H25" s="38"/>
      <c r="I25" s="36">
        <v>144</v>
      </c>
      <c r="J25" s="37"/>
      <c r="K25" s="38"/>
      <c r="L25" s="36">
        <v>152</v>
      </c>
      <c r="M25" s="37"/>
      <c r="N25" s="38"/>
      <c r="O25" s="36">
        <f t="shared" si="0"/>
        <v>296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229</v>
      </c>
      <c r="AB25" s="37"/>
      <c r="AC25" s="37"/>
      <c r="AD25" s="38"/>
      <c r="AE25" s="36">
        <v>170</v>
      </c>
      <c r="AF25" s="37"/>
      <c r="AG25" s="37"/>
      <c r="AH25" s="38"/>
      <c r="AI25" s="36">
        <v>194</v>
      </c>
      <c r="AJ25" s="37"/>
      <c r="AK25" s="37"/>
      <c r="AL25" s="38"/>
      <c r="AM25" s="39">
        <f t="shared" si="1"/>
        <v>364</v>
      </c>
      <c r="AN25" s="39"/>
      <c r="AO25" s="39"/>
      <c r="AP25" s="39"/>
      <c r="AR25" s="3"/>
    </row>
    <row r="26" spans="2:47" s="4" customFormat="1" ht="22.5" customHeight="1" x14ac:dyDescent="0.2">
      <c r="B26" s="33" t="s">
        <v>57</v>
      </c>
      <c r="C26" s="34"/>
      <c r="D26" s="34"/>
      <c r="E26" s="35"/>
      <c r="F26" s="36">
        <v>160</v>
      </c>
      <c r="G26" s="37"/>
      <c r="H26" s="38"/>
      <c r="I26" s="36">
        <v>150</v>
      </c>
      <c r="J26" s="37"/>
      <c r="K26" s="38"/>
      <c r="L26" s="36">
        <v>152</v>
      </c>
      <c r="M26" s="37"/>
      <c r="N26" s="38"/>
      <c r="O26" s="36">
        <f t="shared" si="0"/>
        <v>302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139</v>
      </c>
      <c r="AB26" s="37"/>
      <c r="AC26" s="37"/>
      <c r="AD26" s="38"/>
      <c r="AE26" s="36">
        <v>122</v>
      </c>
      <c r="AF26" s="37"/>
      <c r="AG26" s="37"/>
      <c r="AH26" s="38"/>
      <c r="AI26" s="36">
        <v>133</v>
      </c>
      <c r="AJ26" s="37"/>
      <c r="AK26" s="37"/>
      <c r="AL26" s="38"/>
      <c r="AM26" s="39">
        <f t="shared" si="1"/>
        <v>255</v>
      </c>
      <c r="AN26" s="39"/>
      <c r="AO26" s="39"/>
      <c r="AP26" s="39"/>
      <c r="AR26" s="3"/>
    </row>
    <row r="27" spans="2:47" s="4" customFormat="1" ht="22.5" customHeight="1" x14ac:dyDescent="0.2">
      <c r="B27" s="33" t="s">
        <v>0</v>
      </c>
      <c r="C27" s="34"/>
      <c r="D27" s="34"/>
      <c r="E27" s="35"/>
      <c r="F27" s="36">
        <v>139</v>
      </c>
      <c r="G27" s="37"/>
      <c r="H27" s="38"/>
      <c r="I27" s="36">
        <v>126</v>
      </c>
      <c r="J27" s="37"/>
      <c r="K27" s="38"/>
      <c r="L27" s="36">
        <v>131</v>
      </c>
      <c r="M27" s="37"/>
      <c r="N27" s="38"/>
      <c r="O27" s="36">
        <f t="shared" si="0"/>
        <v>257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141</v>
      </c>
      <c r="AB27" s="37"/>
      <c r="AC27" s="37"/>
      <c r="AD27" s="38"/>
      <c r="AE27" s="36">
        <v>119</v>
      </c>
      <c r="AF27" s="37"/>
      <c r="AG27" s="37"/>
      <c r="AH27" s="38"/>
      <c r="AI27" s="36">
        <v>93</v>
      </c>
      <c r="AJ27" s="37"/>
      <c r="AK27" s="37"/>
      <c r="AL27" s="38"/>
      <c r="AM27" s="39">
        <f t="shared" si="1"/>
        <v>212</v>
      </c>
      <c r="AN27" s="39"/>
      <c r="AO27" s="39"/>
      <c r="AP27" s="39"/>
      <c r="AR27" s="3"/>
    </row>
    <row r="28" spans="2:47" s="4" customFormat="1" ht="22.5" customHeight="1" x14ac:dyDescent="0.2">
      <c r="B28" s="33" t="s">
        <v>58</v>
      </c>
      <c r="C28" s="34"/>
      <c r="D28" s="34"/>
      <c r="E28" s="35"/>
      <c r="F28" s="36">
        <v>53</v>
      </c>
      <c r="G28" s="37"/>
      <c r="H28" s="38"/>
      <c r="I28" s="36">
        <v>41</v>
      </c>
      <c r="J28" s="37"/>
      <c r="K28" s="38"/>
      <c r="L28" s="36">
        <v>53</v>
      </c>
      <c r="M28" s="37"/>
      <c r="N28" s="38"/>
      <c r="O28" s="36">
        <f t="shared" si="0"/>
        <v>94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193</v>
      </c>
      <c r="AB28" s="37"/>
      <c r="AC28" s="37"/>
      <c r="AD28" s="38"/>
      <c r="AE28" s="36">
        <v>161</v>
      </c>
      <c r="AF28" s="37"/>
      <c r="AG28" s="37"/>
      <c r="AH28" s="38"/>
      <c r="AI28" s="36">
        <v>185</v>
      </c>
      <c r="AJ28" s="37"/>
      <c r="AK28" s="37"/>
      <c r="AL28" s="38"/>
      <c r="AM28" s="39">
        <f t="shared" si="1"/>
        <v>346</v>
      </c>
      <c r="AN28" s="39"/>
      <c r="AO28" s="39"/>
      <c r="AP28" s="39"/>
      <c r="AR28" s="9"/>
      <c r="AS28" s="9" t="s">
        <v>41</v>
      </c>
      <c r="AT28" s="9" t="s">
        <v>5</v>
      </c>
      <c r="AU28" s="9" t="s">
        <v>60</v>
      </c>
    </row>
    <row r="29" spans="2:47" s="4" customFormat="1" ht="22.5" customHeight="1" x14ac:dyDescent="0.2">
      <c r="B29" s="33" t="s">
        <v>61</v>
      </c>
      <c r="C29" s="34"/>
      <c r="D29" s="34"/>
      <c r="E29" s="35"/>
      <c r="F29" s="36">
        <v>80</v>
      </c>
      <c r="G29" s="37"/>
      <c r="H29" s="38"/>
      <c r="I29" s="36">
        <v>62</v>
      </c>
      <c r="J29" s="37"/>
      <c r="K29" s="38"/>
      <c r="L29" s="36">
        <v>78</v>
      </c>
      <c r="M29" s="37"/>
      <c r="N29" s="38"/>
      <c r="O29" s="36">
        <f t="shared" si="0"/>
        <v>140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193</v>
      </c>
      <c r="AB29" s="37"/>
      <c r="AC29" s="37"/>
      <c r="AD29" s="38"/>
      <c r="AE29" s="36">
        <v>192</v>
      </c>
      <c r="AF29" s="37"/>
      <c r="AG29" s="37"/>
      <c r="AH29" s="38"/>
      <c r="AI29" s="36">
        <v>136</v>
      </c>
      <c r="AJ29" s="37"/>
      <c r="AK29" s="37"/>
      <c r="AL29" s="38"/>
      <c r="AM29" s="39">
        <f t="shared" si="1"/>
        <v>328</v>
      </c>
      <c r="AN29" s="39"/>
      <c r="AO29" s="39"/>
      <c r="AP29" s="39"/>
      <c r="AR29" s="9" t="s">
        <v>7</v>
      </c>
      <c r="AS29" s="11">
        <f>AE31</f>
        <v>10885</v>
      </c>
      <c r="AT29" s="11">
        <v>4137</v>
      </c>
      <c r="AU29" s="12">
        <f>IF(OR(AS29=0,AT29=0),"",ROUNDDOWN(AT29/AS29,4))</f>
        <v>0.38</v>
      </c>
    </row>
    <row r="30" spans="2:47" s="4" customFormat="1" ht="22.5" customHeight="1" x14ac:dyDescent="0.2">
      <c r="B30" s="33" t="s">
        <v>11</v>
      </c>
      <c r="C30" s="34"/>
      <c r="D30" s="34"/>
      <c r="E30" s="35"/>
      <c r="F30" s="36">
        <v>1458</v>
      </c>
      <c r="G30" s="37"/>
      <c r="H30" s="38"/>
      <c r="I30" s="36">
        <v>1394</v>
      </c>
      <c r="J30" s="37"/>
      <c r="K30" s="38"/>
      <c r="L30" s="36">
        <v>1537</v>
      </c>
      <c r="M30" s="37"/>
      <c r="N30" s="38"/>
      <c r="O30" s="36">
        <f t="shared" si="0"/>
        <v>2931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43</v>
      </c>
      <c r="AB30" s="37"/>
      <c r="AC30" s="37"/>
      <c r="AD30" s="38"/>
      <c r="AE30" s="36">
        <v>41</v>
      </c>
      <c r="AF30" s="37"/>
      <c r="AG30" s="37"/>
      <c r="AH30" s="38"/>
      <c r="AI30" s="36">
        <v>44</v>
      </c>
      <c r="AJ30" s="37"/>
      <c r="AK30" s="37"/>
      <c r="AL30" s="38"/>
      <c r="AM30" s="39">
        <f t="shared" si="1"/>
        <v>85</v>
      </c>
      <c r="AN30" s="39"/>
      <c r="AO30" s="39"/>
      <c r="AP30" s="39"/>
      <c r="AR30" s="9" t="s">
        <v>12</v>
      </c>
      <c r="AS30" s="11">
        <f>AI31</f>
        <v>11802</v>
      </c>
      <c r="AT30" s="11">
        <v>5613</v>
      </c>
      <c r="AU30" s="12">
        <f>IF(OR(AS30=0,AT30=0),"",ROUNDDOWN(AT30/AS30,4))</f>
        <v>0.47549999999999998</v>
      </c>
    </row>
    <row r="31" spans="2:47" s="4" customFormat="1" ht="22.5" customHeight="1" x14ac:dyDescent="0.2">
      <c r="B31" s="33" t="s">
        <v>32</v>
      </c>
      <c r="C31" s="34"/>
      <c r="D31" s="34"/>
      <c r="E31" s="35"/>
      <c r="F31" s="36">
        <v>522</v>
      </c>
      <c r="G31" s="37"/>
      <c r="H31" s="38"/>
      <c r="I31" s="36">
        <v>503</v>
      </c>
      <c r="J31" s="37"/>
      <c r="K31" s="38"/>
      <c r="L31" s="36">
        <v>529</v>
      </c>
      <c r="M31" s="37"/>
      <c r="N31" s="38"/>
      <c r="O31" s="36">
        <f t="shared" si="0"/>
        <v>1032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11876</v>
      </c>
      <c r="AB31" s="37"/>
      <c r="AC31" s="37"/>
      <c r="AD31" s="38"/>
      <c r="AE31" s="36">
        <f>SUM(I8:K32,AE8:AH30)</f>
        <v>10885</v>
      </c>
      <c r="AF31" s="37"/>
      <c r="AG31" s="37"/>
      <c r="AH31" s="38"/>
      <c r="AI31" s="36">
        <f>SUM(L8:N32,AI8:AL30)</f>
        <v>11802</v>
      </c>
      <c r="AJ31" s="37"/>
      <c r="AK31" s="37"/>
      <c r="AL31" s="38"/>
      <c r="AM31" s="39">
        <f t="shared" si="1"/>
        <v>22687</v>
      </c>
      <c r="AN31" s="39"/>
      <c r="AO31" s="39"/>
      <c r="AP31" s="39"/>
      <c r="AR31" s="9" t="s">
        <v>13</v>
      </c>
      <c r="AS31" s="11">
        <f>AM31</f>
        <v>22687</v>
      </c>
      <c r="AT31" s="11">
        <f>AT29+AT30</f>
        <v>9750</v>
      </c>
      <c r="AU31" s="12">
        <f>IF(OR(AS31=0,AT31=0),"",ROUNDDOWN(AT31/AS31,4))</f>
        <v>0.42970000000000003</v>
      </c>
    </row>
    <row r="32" spans="2:47" s="4" customFormat="1" ht="22.5" customHeight="1" x14ac:dyDescent="0.2">
      <c r="B32" s="50" t="s">
        <v>63</v>
      </c>
      <c r="C32" s="51"/>
      <c r="D32" s="51"/>
      <c r="E32" s="52"/>
      <c r="F32" s="53">
        <v>401</v>
      </c>
      <c r="G32" s="54"/>
      <c r="H32" s="55"/>
      <c r="I32" s="53">
        <v>347</v>
      </c>
      <c r="J32" s="54"/>
      <c r="K32" s="55"/>
      <c r="L32" s="53">
        <v>395</v>
      </c>
      <c r="M32" s="54"/>
      <c r="N32" s="55"/>
      <c r="O32" s="53">
        <f t="shared" si="0"/>
        <v>742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</row>
    <row r="33" spans="3:39" ht="15.75" customHeight="1" x14ac:dyDescent="0.2"/>
    <row r="34" spans="3:39" ht="18.75" customHeight="1" x14ac:dyDescent="0.2">
      <c r="D34" s="7" t="s">
        <v>64</v>
      </c>
      <c r="E34" s="47">
        <v>-24</v>
      </c>
      <c r="F34" s="47"/>
      <c r="G34" s="1" t="s">
        <v>8</v>
      </c>
      <c r="L34" s="1" t="s">
        <v>65</v>
      </c>
      <c r="O34" s="48">
        <v>-520</v>
      </c>
      <c r="P34" s="48"/>
      <c r="Q34" s="48"/>
      <c r="R34" s="48"/>
      <c r="S34" s="1" t="s">
        <v>8</v>
      </c>
      <c r="AG34" s="7" t="s">
        <v>66</v>
      </c>
      <c r="AH34" s="23">
        <f>AT31</f>
        <v>9750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7" t="s">
        <v>64</v>
      </c>
      <c r="E36" s="48">
        <v>-9</v>
      </c>
      <c r="F36" s="48"/>
      <c r="G36" s="1" t="s">
        <v>9</v>
      </c>
      <c r="L36" s="1" t="s">
        <v>65</v>
      </c>
      <c r="O36" s="48">
        <v>-140</v>
      </c>
      <c r="P36" s="48"/>
      <c r="Q36" s="48"/>
      <c r="R36" s="48"/>
      <c r="S36" s="1" t="s">
        <v>9</v>
      </c>
      <c r="Y36" s="1" t="s">
        <v>67</v>
      </c>
      <c r="AG36" s="7" t="s">
        <v>7</v>
      </c>
      <c r="AH36" s="23">
        <f>AT29</f>
        <v>4137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7"/>
    </row>
    <row r="38" spans="3:39" ht="18.75" customHeight="1" x14ac:dyDescent="0.2">
      <c r="C38" s="5" t="s">
        <v>74</v>
      </c>
      <c r="AG38" s="7" t="s">
        <v>12</v>
      </c>
      <c r="AH38" s="23">
        <f>AT30</f>
        <v>5613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7"/>
    </row>
    <row r="40" spans="3:39" ht="18.75" customHeight="1" x14ac:dyDescent="0.2">
      <c r="C40" s="6" t="s">
        <v>68</v>
      </c>
      <c r="AG40" s="7" t="s">
        <v>60</v>
      </c>
      <c r="AH40" s="49">
        <f>IF(OR(AH34=0,AM31=0),"",ROUNDDOWN(AH34/AM31*100,2))</f>
        <v>42.97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5</v>
      </c>
      <c r="I42" s="1" t="s">
        <v>8</v>
      </c>
      <c r="L42" s="1" t="s">
        <v>71</v>
      </c>
      <c r="T42" s="1">
        <v>3</v>
      </c>
      <c r="U42" s="1">
        <v>6</v>
      </c>
      <c r="V42" s="1" t="s">
        <v>8</v>
      </c>
    </row>
  </sheetData>
  <mergeCells count="284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692" bottom="0.98425196850393692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9" workbookViewId="0">
      <selection activeCell="AS4" sqref="AS4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4" ht="18.75" customHeight="1" x14ac:dyDescent="0.2">
      <c r="AP2" s="10" t="s">
        <v>4</v>
      </c>
    </row>
    <row r="3" spans="2:44" ht="18.75" customHeight="1" x14ac:dyDescent="0.2">
      <c r="B3" s="22" t="s">
        <v>72</v>
      </c>
      <c r="C3" s="22"/>
      <c r="D3" s="22"/>
      <c r="E3" s="22"/>
      <c r="F3" s="22"/>
      <c r="G3" s="7"/>
      <c r="H3" s="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2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4" ht="18.75" customHeight="1" x14ac:dyDescent="0.2">
      <c r="D4" s="2"/>
      <c r="H4" s="8"/>
      <c r="I4" s="23" t="s">
        <v>9</v>
      </c>
      <c r="J4" s="23"/>
      <c r="K4" s="23"/>
      <c r="L4" s="23">
        <v>10682</v>
      </c>
      <c r="M4" s="23"/>
      <c r="N4" s="23"/>
      <c r="O4" s="5"/>
      <c r="P4" s="5"/>
      <c r="Q4" s="24" t="s">
        <v>14</v>
      </c>
      <c r="R4" s="24"/>
      <c r="S4" s="24"/>
      <c r="T4" s="25">
        <v>118.23</v>
      </c>
      <c r="U4" s="25"/>
      <c r="V4" s="25"/>
      <c r="W4" s="25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2">
      <c r="Z5" s="2"/>
      <c r="AA5" s="2"/>
      <c r="AB5" s="2"/>
      <c r="AC5" s="2"/>
      <c r="AD5" s="26">
        <v>45596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4" ht="6.75" customHeight="1" x14ac:dyDescent="0.2"/>
    <row r="7" spans="2:44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</row>
    <row r="8" spans="2:44" s="4" customFormat="1" ht="22.5" customHeight="1" x14ac:dyDescent="0.2">
      <c r="B8" s="33" t="s">
        <v>16</v>
      </c>
      <c r="C8" s="34"/>
      <c r="D8" s="34"/>
      <c r="E8" s="35"/>
      <c r="F8" s="40">
        <v>1817</v>
      </c>
      <c r="G8" s="41"/>
      <c r="H8" s="42"/>
      <c r="I8" s="40">
        <v>1750</v>
      </c>
      <c r="J8" s="41"/>
      <c r="K8" s="42"/>
      <c r="L8" s="40">
        <v>1860</v>
      </c>
      <c r="M8" s="41"/>
      <c r="N8" s="42"/>
      <c r="O8" s="40">
        <f t="shared" ref="O8:O32" si="0">I8+L8</f>
        <v>3610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478</v>
      </c>
      <c r="AB8" s="41"/>
      <c r="AC8" s="41"/>
      <c r="AD8" s="42"/>
      <c r="AE8" s="40">
        <v>460</v>
      </c>
      <c r="AF8" s="41"/>
      <c r="AG8" s="41"/>
      <c r="AH8" s="42"/>
      <c r="AI8" s="40">
        <v>486</v>
      </c>
      <c r="AJ8" s="41"/>
      <c r="AK8" s="41"/>
      <c r="AL8" s="42"/>
      <c r="AM8" s="32">
        <f t="shared" ref="AM8:AM31" si="1">AE8+AI8</f>
        <v>946</v>
      </c>
      <c r="AN8" s="32"/>
      <c r="AO8" s="32"/>
      <c r="AP8" s="32"/>
      <c r="AR8" s="3"/>
    </row>
    <row r="9" spans="2:44" s="4" customFormat="1" ht="22.5" customHeight="1" x14ac:dyDescent="0.2">
      <c r="B9" s="33" t="s">
        <v>25</v>
      </c>
      <c r="C9" s="34"/>
      <c r="D9" s="34"/>
      <c r="E9" s="35"/>
      <c r="F9" s="36">
        <v>102</v>
      </c>
      <c r="G9" s="37"/>
      <c r="H9" s="38"/>
      <c r="I9" s="36">
        <v>93</v>
      </c>
      <c r="J9" s="37"/>
      <c r="K9" s="38"/>
      <c r="L9" s="36">
        <v>66</v>
      </c>
      <c r="M9" s="37"/>
      <c r="N9" s="38"/>
      <c r="O9" s="36">
        <f t="shared" si="0"/>
        <v>159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55</v>
      </c>
      <c r="AB9" s="37"/>
      <c r="AC9" s="37"/>
      <c r="AD9" s="38"/>
      <c r="AE9" s="36">
        <v>52</v>
      </c>
      <c r="AF9" s="37"/>
      <c r="AG9" s="37"/>
      <c r="AH9" s="38"/>
      <c r="AI9" s="36">
        <v>54</v>
      </c>
      <c r="AJ9" s="37"/>
      <c r="AK9" s="37"/>
      <c r="AL9" s="38"/>
      <c r="AM9" s="39">
        <f t="shared" si="1"/>
        <v>106</v>
      </c>
      <c r="AN9" s="39"/>
      <c r="AO9" s="39"/>
      <c r="AP9" s="39"/>
      <c r="AR9" s="3"/>
    </row>
    <row r="10" spans="2:44" s="4" customFormat="1" ht="22.5" customHeight="1" x14ac:dyDescent="0.2">
      <c r="B10" s="33" t="s">
        <v>27</v>
      </c>
      <c r="C10" s="34"/>
      <c r="D10" s="34"/>
      <c r="E10" s="35"/>
      <c r="F10" s="36">
        <v>196</v>
      </c>
      <c r="G10" s="37"/>
      <c r="H10" s="38"/>
      <c r="I10" s="36">
        <v>164</v>
      </c>
      <c r="J10" s="37"/>
      <c r="K10" s="38"/>
      <c r="L10" s="36">
        <v>177</v>
      </c>
      <c r="M10" s="37"/>
      <c r="N10" s="38"/>
      <c r="O10" s="36">
        <f t="shared" si="0"/>
        <v>341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262</v>
      </c>
      <c r="AB10" s="37"/>
      <c r="AC10" s="37"/>
      <c r="AD10" s="38"/>
      <c r="AE10" s="36">
        <v>256</v>
      </c>
      <c r="AF10" s="37"/>
      <c r="AG10" s="37"/>
      <c r="AH10" s="38"/>
      <c r="AI10" s="36">
        <v>264</v>
      </c>
      <c r="AJ10" s="37"/>
      <c r="AK10" s="37"/>
      <c r="AL10" s="38"/>
      <c r="AM10" s="39">
        <f t="shared" si="1"/>
        <v>520</v>
      </c>
      <c r="AN10" s="39"/>
      <c r="AO10" s="39"/>
      <c r="AP10" s="39"/>
      <c r="AR10" s="3"/>
    </row>
    <row r="11" spans="2:44" s="4" customFormat="1" ht="22.5" customHeight="1" x14ac:dyDescent="0.2">
      <c r="B11" s="33" t="s">
        <v>30</v>
      </c>
      <c r="C11" s="34"/>
      <c r="D11" s="34"/>
      <c r="E11" s="35"/>
      <c r="F11" s="36">
        <v>110</v>
      </c>
      <c r="G11" s="37"/>
      <c r="H11" s="38"/>
      <c r="I11" s="36">
        <v>91</v>
      </c>
      <c r="J11" s="37"/>
      <c r="K11" s="38"/>
      <c r="L11" s="36">
        <v>114</v>
      </c>
      <c r="M11" s="37"/>
      <c r="N11" s="38"/>
      <c r="O11" s="36">
        <f t="shared" si="0"/>
        <v>205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428</v>
      </c>
      <c r="AB11" s="37"/>
      <c r="AC11" s="37"/>
      <c r="AD11" s="38"/>
      <c r="AE11" s="36">
        <v>432</v>
      </c>
      <c r="AF11" s="37"/>
      <c r="AG11" s="37"/>
      <c r="AH11" s="38"/>
      <c r="AI11" s="36">
        <v>480</v>
      </c>
      <c r="AJ11" s="37"/>
      <c r="AK11" s="37"/>
      <c r="AL11" s="38"/>
      <c r="AM11" s="39">
        <f t="shared" si="1"/>
        <v>912</v>
      </c>
      <c r="AN11" s="39"/>
      <c r="AO11" s="39"/>
      <c r="AP11" s="39"/>
      <c r="AR11" s="3"/>
    </row>
    <row r="12" spans="2:44" s="4" customFormat="1" ht="22.5" customHeight="1" x14ac:dyDescent="0.2">
      <c r="B12" s="33" t="s">
        <v>31</v>
      </c>
      <c r="C12" s="34"/>
      <c r="D12" s="34"/>
      <c r="E12" s="35"/>
      <c r="F12" s="36">
        <v>171</v>
      </c>
      <c r="G12" s="37"/>
      <c r="H12" s="38"/>
      <c r="I12" s="36">
        <v>155</v>
      </c>
      <c r="J12" s="37"/>
      <c r="K12" s="38"/>
      <c r="L12" s="36">
        <v>151</v>
      </c>
      <c r="M12" s="37"/>
      <c r="N12" s="38"/>
      <c r="O12" s="36">
        <f t="shared" si="0"/>
        <v>306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169</v>
      </c>
      <c r="AB12" s="37"/>
      <c r="AC12" s="37"/>
      <c r="AD12" s="38"/>
      <c r="AE12" s="36">
        <v>143</v>
      </c>
      <c r="AF12" s="37"/>
      <c r="AG12" s="37"/>
      <c r="AH12" s="38"/>
      <c r="AI12" s="36">
        <v>168</v>
      </c>
      <c r="AJ12" s="37"/>
      <c r="AK12" s="37"/>
      <c r="AL12" s="38"/>
      <c r="AM12" s="39">
        <f t="shared" si="1"/>
        <v>311</v>
      </c>
      <c r="AN12" s="39"/>
      <c r="AO12" s="39"/>
      <c r="AP12" s="39"/>
      <c r="AR12" s="3"/>
    </row>
    <row r="13" spans="2:44" s="4" customFormat="1" ht="22.5" customHeight="1" x14ac:dyDescent="0.2">
      <c r="B13" s="33" t="s">
        <v>33</v>
      </c>
      <c r="C13" s="34"/>
      <c r="D13" s="34"/>
      <c r="E13" s="35"/>
      <c r="F13" s="36">
        <v>108</v>
      </c>
      <c r="G13" s="37"/>
      <c r="H13" s="38"/>
      <c r="I13" s="36">
        <v>85</v>
      </c>
      <c r="J13" s="37"/>
      <c r="K13" s="38"/>
      <c r="L13" s="36">
        <v>87</v>
      </c>
      <c r="M13" s="37"/>
      <c r="N13" s="38"/>
      <c r="O13" s="36">
        <f t="shared" si="0"/>
        <v>172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125</v>
      </c>
      <c r="AB13" s="37"/>
      <c r="AC13" s="37"/>
      <c r="AD13" s="38"/>
      <c r="AE13" s="36">
        <v>112</v>
      </c>
      <c r="AF13" s="37"/>
      <c r="AG13" s="37"/>
      <c r="AH13" s="38"/>
      <c r="AI13" s="36">
        <v>118</v>
      </c>
      <c r="AJ13" s="37"/>
      <c r="AK13" s="37"/>
      <c r="AL13" s="38"/>
      <c r="AM13" s="39">
        <f t="shared" si="1"/>
        <v>230</v>
      </c>
      <c r="AN13" s="39"/>
      <c r="AO13" s="39"/>
      <c r="AP13" s="39"/>
      <c r="AR13" s="3"/>
    </row>
    <row r="14" spans="2:44" s="4" customFormat="1" ht="22.5" customHeight="1" x14ac:dyDescent="0.2">
      <c r="B14" s="33" t="s">
        <v>34</v>
      </c>
      <c r="C14" s="34"/>
      <c r="D14" s="34"/>
      <c r="E14" s="35"/>
      <c r="F14" s="36">
        <v>6</v>
      </c>
      <c r="G14" s="37"/>
      <c r="H14" s="38"/>
      <c r="I14" s="36">
        <v>7</v>
      </c>
      <c r="J14" s="37"/>
      <c r="K14" s="38"/>
      <c r="L14" s="36">
        <v>4</v>
      </c>
      <c r="M14" s="37"/>
      <c r="N14" s="38"/>
      <c r="O14" s="36">
        <f t="shared" si="0"/>
        <v>11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1298</v>
      </c>
      <c r="AB14" s="37"/>
      <c r="AC14" s="37"/>
      <c r="AD14" s="38"/>
      <c r="AE14" s="36">
        <v>1160</v>
      </c>
      <c r="AF14" s="37"/>
      <c r="AG14" s="37"/>
      <c r="AH14" s="38"/>
      <c r="AI14" s="36">
        <v>1266</v>
      </c>
      <c r="AJ14" s="37"/>
      <c r="AK14" s="37"/>
      <c r="AL14" s="38"/>
      <c r="AM14" s="39">
        <f t="shared" si="1"/>
        <v>2426</v>
      </c>
      <c r="AN14" s="39"/>
      <c r="AO14" s="39"/>
      <c r="AP14" s="39"/>
      <c r="AR14" s="3"/>
    </row>
    <row r="15" spans="2:44" s="4" customFormat="1" ht="22.5" customHeight="1" x14ac:dyDescent="0.2">
      <c r="B15" s="33" t="s">
        <v>39</v>
      </c>
      <c r="C15" s="34"/>
      <c r="D15" s="34"/>
      <c r="E15" s="35"/>
      <c r="F15" s="36">
        <v>238</v>
      </c>
      <c r="G15" s="37"/>
      <c r="H15" s="38"/>
      <c r="I15" s="36">
        <v>235</v>
      </c>
      <c r="J15" s="37"/>
      <c r="K15" s="38"/>
      <c r="L15" s="36">
        <v>264</v>
      </c>
      <c r="M15" s="37"/>
      <c r="N15" s="38"/>
      <c r="O15" s="36">
        <f t="shared" si="0"/>
        <v>499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17</v>
      </c>
      <c r="AB15" s="37"/>
      <c r="AC15" s="37"/>
      <c r="AD15" s="38"/>
      <c r="AE15" s="36">
        <v>8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22</v>
      </c>
      <c r="AN15" s="39"/>
      <c r="AO15" s="39"/>
      <c r="AP15" s="39"/>
      <c r="AR15" s="3"/>
    </row>
    <row r="16" spans="2:44" s="4" customFormat="1" ht="22.5" customHeight="1" x14ac:dyDescent="0.2">
      <c r="B16" s="33" t="s">
        <v>6</v>
      </c>
      <c r="C16" s="34"/>
      <c r="D16" s="34"/>
      <c r="E16" s="35"/>
      <c r="F16" s="36">
        <v>224</v>
      </c>
      <c r="G16" s="37"/>
      <c r="H16" s="38"/>
      <c r="I16" s="36">
        <v>196</v>
      </c>
      <c r="J16" s="37"/>
      <c r="K16" s="38"/>
      <c r="L16" s="36">
        <v>230</v>
      </c>
      <c r="M16" s="37"/>
      <c r="N16" s="38"/>
      <c r="O16" s="36">
        <f t="shared" si="0"/>
        <v>426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52</v>
      </c>
      <c r="AB16" s="37"/>
      <c r="AC16" s="37"/>
      <c r="AD16" s="38"/>
      <c r="AE16" s="36">
        <v>40</v>
      </c>
      <c r="AF16" s="37"/>
      <c r="AG16" s="37"/>
      <c r="AH16" s="38"/>
      <c r="AI16" s="36">
        <v>43</v>
      </c>
      <c r="AJ16" s="37"/>
      <c r="AK16" s="37"/>
      <c r="AL16" s="38"/>
      <c r="AM16" s="39">
        <f t="shared" si="1"/>
        <v>83</v>
      </c>
      <c r="AN16" s="39"/>
      <c r="AO16" s="39"/>
      <c r="AP16" s="39"/>
      <c r="AR16" s="3"/>
    </row>
    <row r="17" spans="2:47" s="4" customFormat="1" ht="22.5" customHeight="1" x14ac:dyDescent="0.2">
      <c r="B17" s="33" t="s">
        <v>22</v>
      </c>
      <c r="C17" s="34"/>
      <c r="D17" s="34"/>
      <c r="E17" s="35"/>
      <c r="F17" s="36">
        <v>155</v>
      </c>
      <c r="G17" s="37"/>
      <c r="H17" s="38"/>
      <c r="I17" s="36">
        <v>200</v>
      </c>
      <c r="J17" s="37"/>
      <c r="K17" s="38"/>
      <c r="L17" s="36">
        <v>205</v>
      </c>
      <c r="M17" s="37"/>
      <c r="N17" s="38"/>
      <c r="O17" s="36">
        <f t="shared" si="0"/>
        <v>405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223</v>
      </c>
      <c r="AB17" s="37"/>
      <c r="AC17" s="37"/>
      <c r="AD17" s="38"/>
      <c r="AE17" s="36">
        <v>209</v>
      </c>
      <c r="AF17" s="37"/>
      <c r="AG17" s="37"/>
      <c r="AH17" s="38"/>
      <c r="AI17" s="36">
        <v>227</v>
      </c>
      <c r="AJ17" s="37"/>
      <c r="AK17" s="37"/>
      <c r="AL17" s="38"/>
      <c r="AM17" s="39">
        <f t="shared" si="1"/>
        <v>436</v>
      </c>
      <c r="AN17" s="39"/>
      <c r="AO17" s="39"/>
      <c r="AP17" s="39"/>
      <c r="AR17" s="3"/>
    </row>
    <row r="18" spans="2:47" s="4" customFormat="1" ht="22.5" customHeight="1" x14ac:dyDescent="0.2">
      <c r="B18" s="33" t="s">
        <v>44</v>
      </c>
      <c r="C18" s="34"/>
      <c r="D18" s="34"/>
      <c r="E18" s="35"/>
      <c r="F18" s="36">
        <v>147</v>
      </c>
      <c r="G18" s="37"/>
      <c r="H18" s="38"/>
      <c r="I18" s="36">
        <v>143</v>
      </c>
      <c r="J18" s="37"/>
      <c r="K18" s="38"/>
      <c r="L18" s="36">
        <v>171</v>
      </c>
      <c r="M18" s="37"/>
      <c r="N18" s="38"/>
      <c r="O18" s="36">
        <f t="shared" si="0"/>
        <v>314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221</v>
      </c>
      <c r="AB18" s="37"/>
      <c r="AC18" s="37"/>
      <c r="AD18" s="38"/>
      <c r="AE18" s="36">
        <v>170</v>
      </c>
      <c r="AF18" s="37"/>
      <c r="AG18" s="37"/>
      <c r="AH18" s="38"/>
      <c r="AI18" s="36">
        <v>187</v>
      </c>
      <c r="AJ18" s="37"/>
      <c r="AK18" s="37"/>
      <c r="AL18" s="38"/>
      <c r="AM18" s="39">
        <f t="shared" si="1"/>
        <v>357</v>
      </c>
      <c r="AN18" s="39"/>
      <c r="AO18" s="39"/>
      <c r="AP18" s="39"/>
      <c r="AR18" s="3"/>
    </row>
    <row r="19" spans="2:47" s="4" customFormat="1" ht="22.5" customHeight="1" x14ac:dyDescent="0.2">
      <c r="B19" s="33" t="s">
        <v>46</v>
      </c>
      <c r="C19" s="34"/>
      <c r="D19" s="34"/>
      <c r="E19" s="35"/>
      <c r="F19" s="36">
        <v>132</v>
      </c>
      <c r="G19" s="37"/>
      <c r="H19" s="38"/>
      <c r="I19" s="36">
        <v>121</v>
      </c>
      <c r="J19" s="37"/>
      <c r="K19" s="38"/>
      <c r="L19" s="36">
        <v>127</v>
      </c>
      <c r="M19" s="37"/>
      <c r="N19" s="38"/>
      <c r="O19" s="36">
        <f t="shared" si="0"/>
        <v>248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63</v>
      </c>
      <c r="AB19" s="37"/>
      <c r="AC19" s="37"/>
      <c r="AD19" s="38"/>
      <c r="AE19" s="36">
        <v>45</v>
      </c>
      <c r="AF19" s="37"/>
      <c r="AG19" s="37"/>
      <c r="AH19" s="38"/>
      <c r="AI19" s="36">
        <v>54</v>
      </c>
      <c r="AJ19" s="37"/>
      <c r="AK19" s="37"/>
      <c r="AL19" s="38"/>
      <c r="AM19" s="39">
        <f t="shared" si="1"/>
        <v>99</v>
      </c>
      <c r="AN19" s="39"/>
      <c r="AO19" s="39"/>
      <c r="AP19" s="39"/>
      <c r="AR19" s="3"/>
    </row>
    <row r="20" spans="2:47" s="4" customFormat="1" ht="22.5" customHeight="1" x14ac:dyDescent="0.2">
      <c r="B20" s="33" t="s">
        <v>1</v>
      </c>
      <c r="C20" s="34"/>
      <c r="D20" s="34"/>
      <c r="E20" s="35"/>
      <c r="F20" s="36">
        <v>68</v>
      </c>
      <c r="G20" s="37"/>
      <c r="H20" s="38"/>
      <c r="I20" s="36">
        <v>56</v>
      </c>
      <c r="J20" s="37"/>
      <c r="K20" s="38"/>
      <c r="L20" s="36">
        <v>55</v>
      </c>
      <c r="M20" s="37"/>
      <c r="N20" s="38"/>
      <c r="O20" s="36">
        <f t="shared" si="0"/>
        <v>111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106</v>
      </c>
      <c r="AB20" s="37"/>
      <c r="AC20" s="37"/>
      <c r="AD20" s="38"/>
      <c r="AE20" s="36">
        <v>85</v>
      </c>
      <c r="AF20" s="37"/>
      <c r="AG20" s="37"/>
      <c r="AH20" s="38"/>
      <c r="AI20" s="36">
        <v>122</v>
      </c>
      <c r="AJ20" s="37"/>
      <c r="AK20" s="37"/>
      <c r="AL20" s="38"/>
      <c r="AM20" s="39">
        <f t="shared" si="1"/>
        <v>207</v>
      </c>
      <c r="AN20" s="39"/>
      <c r="AO20" s="39"/>
      <c r="AP20" s="39"/>
      <c r="AR20" s="3"/>
    </row>
    <row r="21" spans="2:47" s="4" customFormat="1" ht="22.5" customHeight="1" x14ac:dyDescent="0.2">
      <c r="B21" s="33" t="s">
        <v>10</v>
      </c>
      <c r="C21" s="34"/>
      <c r="D21" s="34"/>
      <c r="E21" s="35"/>
      <c r="F21" s="36">
        <v>73</v>
      </c>
      <c r="G21" s="37"/>
      <c r="H21" s="38"/>
      <c r="I21" s="36">
        <v>45</v>
      </c>
      <c r="J21" s="37"/>
      <c r="K21" s="38"/>
      <c r="L21" s="36">
        <v>59</v>
      </c>
      <c r="M21" s="37"/>
      <c r="N21" s="38"/>
      <c r="O21" s="36">
        <f t="shared" si="0"/>
        <v>104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102</v>
      </c>
      <c r="AB21" s="37"/>
      <c r="AC21" s="37"/>
      <c r="AD21" s="38"/>
      <c r="AE21" s="36">
        <v>82</v>
      </c>
      <c r="AF21" s="37"/>
      <c r="AG21" s="37"/>
      <c r="AH21" s="38"/>
      <c r="AI21" s="36">
        <v>102</v>
      </c>
      <c r="AJ21" s="37"/>
      <c r="AK21" s="37"/>
      <c r="AL21" s="38"/>
      <c r="AM21" s="39">
        <f t="shared" si="1"/>
        <v>184</v>
      </c>
      <c r="AN21" s="39"/>
      <c r="AO21" s="39"/>
      <c r="AP21" s="39"/>
      <c r="AR21" s="3"/>
    </row>
    <row r="22" spans="2:47" s="4" customFormat="1" ht="22.5" customHeight="1" x14ac:dyDescent="0.2">
      <c r="B22" s="33" t="s">
        <v>52</v>
      </c>
      <c r="C22" s="34"/>
      <c r="D22" s="34"/>
      <c r="E22" s="35"/>
      <c r="F22" s="36">
        <v>46</v>
      </c>
      <c r="G22" s="37"/>
      <c r="H22" s="38"/>
      <c r="I22" s="36">
        <v>31</v>
      </c>
      <c r="J22" s="37"/>
      <c r="K22" s="38"/>
      <c r="L22" s="36">
        <v>42</v>
      </c>
      <c r="M22" s="37"/>
      <c r="N22" s="38"/>
      <c r="O22" s="36">
        <f t="shared" si="0"/>
        <v>73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252</v>
      </c>
      <c r="AB22" s="37"/>
      <c r="AC22" s="37"/>
      <c r="AD22" s="38"/>
      <c r="AE22" s="36">
        <v>235</v>
      </c>
      <c r="AF22" s="37"/>
      <c r="AG22" s="37"/>
      <c r="AH22" s="38"/>
      <c r="AI22" s="36">
        <v>271</v>
      </c>
      <c r="AJ22" s="37"/>
      <c r="AK22" s="37"/>
      <c r="AL22" s="38"/>
      <c r="AM22" s="39">
        <f t="shared" si="1"/>
        <v>506</v>
      </c>
      <c r="AN22" s="39"/>
      <c r="AO22" s="39"/>
      <c r="AP22" s="39"/>
      <c r="AR22" s="3"/>
    </row>
    <row r="23" spans="2:47" s="4" customFormat="1" ht="22.5" customHeight="1" x14ac:dyDescent="0.2">
      <c r="B23" s="33" t="s">
        <v>43</v>
      </c>
      <c r="C23" s="34"/>
      <c r="D23" s="34"/>
      <c r="E23" s="35"/>
      <c r="F23" s="36">
        <v>171</v>
      </c>
      <c r="G23" s="37"/>
      <c r="H23" s="38"/>
      <c r="I23" s="36">
        <v>147</v>
      </c>
      <c r="J23" s="37"/>
      <c r="K23" s="38"/>
      <c r="L23" s="36">
        <v>176</v>
      </c>
      <c r="M23" s="37"/>
      <c r="N23" s="38"/>
      <c r="O23" s="36">
        <f t="shared" si="0"/>
        <v>323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 x14ac:dyDescent="0.2">
      <c r="B24" s="33" t="s">
        <v>54</v>
      </c>
      <c r="C24" s="34"/>
      <c r="D24" s="34"/>
      <c r="E24" s="35"/>
      <c r="F24" s="36">
        <v>216</v>
      </c>
      <c r="G24" s="37"/>
      <c r="H24" s="38"/>
      <c r="I24" s="36">
        <v>198</v>
      </c>
      <c r="J24" s="37"/>
      <c r="K24" s="38"/>
      <c r="L24" s="36">
        <v>217</v>
      </c>
      <c r="M24" s="37"/>
      <c r="N24" s="38"/>
      <c r="O24" s="36">
        <f t="shared" si="0"/>
        <v>415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135</v>
      </c>
      <c r="AB24" s="37"/>
      <c r="AC24" s="37"/>
      <c r="AD24" s="38"/>
      <c r="AE24" s="36">
        <v>110</v>
      </c>
      <c r="AF24" s="37"/>
      <c r="AG24" s="37"/>
      <c r="AH24" s="38"/>
      <c r="AI24" s="36">
        <v>115</v>
      </c>
      <c r="AJ24" s="37"/>
      <c r="AK24" s="37"/>
      <c r="AL24" s="38"/>
      <c r="AM24" s="39">
        <f t="shared" si="1"/>
        <v>225</v>
      </c>
      <c r="AN24" s="39"/>
      <c r="AO24" s="39"/>
      <c r="AP24" s="39"/>
      <c r="AR24" s="3"/>
    </row>
    <row r="25" spans="2:47" s="4" customFormat="1" ht="22.5" customHeight="1" x14ac:dyDescent="0.2">
      <c r="B25" s="33" t="s">
        <v>56</v>
      </c>
      <c r="C25" s="34"/>
      <c r="D25" s="34"/>
      <c r="E25" s="35"/>
      <c r="F25" s="36">
        <v>160</v>
      </c>
      <c r="G25" s="37"/>
      <c r="H25" s="38"/>
      <c r="I25" s="36">
        <v>141</v>
      </c>
      <c r="J25" s="37"/>
      <c r="K25" s="38"/>
      <c r="L25" s="36">
        <v>152</v>
      </c>
      <c r="M25" s="37"/>
      <c r="N25" s="38"/>
      <c r="O25" s="36">
        <f t="shared" si="0"/>
        <v>293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230</v>
      </c>
      <c r="AB25" s="37"/>
      <c r="AC25" s="37"/>
      <c r="AD25" s="38"/>
      <c r="AE25" s="36">
        <v>170</v>
      </c>
      <c r="AF25" s="37"/>
      <c r="AG25" s="37"/>
      <c r="AH25" s="38"/>
      <c r="AI25" s="36">
        <v>190</v>
      </c>
      <c r="AJ25" s="37"/>
      <c r="AK25" s="37"/>
      <c r="AL25" s="38"/>
      <c r="AM25" s="39">
        <f t="shared" si="1"/>
        <v>360</v>
      </c>
      <c r="AN25" s="39"/>
      <c r="AO25" s="39"/>
      <c r="AP25" s="39"/>
      <c r="AR25" s="3"/>
    </row>
    <row r="26" spans="2:47" s="4" customFormat="1" ht="22.5" customHeight="1" x14ac:dyDescent="0.2">
      <c r="B26" s="33" t="s">
        <v>57</v>
      </c>
      <c r="C26" s="34"/>
      <c r="D26" s="34"/>
      <c r="E26" s="35"/>
      <c r="F26" s="36">
        <v>159</v>
      </c>
      <c r="G26" s="37"/>
      <c r="H26" s="38"/>
      <c r="I26" s="36">
        <v>147</v>
      </c>
      <c r="J26" s="37"/>
      <c r="K26" s="38"/>
      <c r="L26" s="36">
        <v>151</v>
      </c>
      <c r="M26" s="37"/>
      <c r="N26" s="38"/>
      <c r="O26" s="36">
        <f t="shared" si="0"/>
        <v>298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139</v>
      </c>
      <c r="AB26" s="37"/>
      <c r="AC26" s="37"/>
      <c r="AD26" s="38"/>
      <c r="AE26" s="36">
        <v>122</v>
      </c>
      <c r="AF26" s="37"/>
      <c r="AG26" s="37"/>
      <c r="AH26" s="38"/>
      <c r="AI26" s="36">
        <v>133</v>
      </c>
      <c r="AJ26" s="37"/>
      <c r="AK26" s="37"/>
      <c r="AL26" s="38"/>
      <c r="AM26" s="39">
        <f t="shared" si="1"/>
        <v>255</v>
      </c>
      <c r="AN26" s="39"/>
      <c r="AO26" s="39"/>
      <c r="AP26" s="39"/>
      <c r="AR26" s="3"/>
    </row>
    <row r="27" spans="2:47" s="4" customFormat="1" ht="22.5" customHeight="1" x14ac:dyDescent="0.2">
      <c r="B27" s="33" t="s">
        <v>0</v>
      </c>
      <c r="C27" s="34"/>
      <c r="D27" s="34"/>
      <c r="E27" s="35"/>
      <c r="F27" s="36">
        <v>138</v>
      </c>
      <c r="G27" s="37"/>
      <c r="H27" s="38"/>
      <c r="I27" s="36">
        <v>125</v>
      </c>
      <c r="J27" s="37"/>
      <c r="K27" s="38"/>
      <c r="L27" s="36">
        <v>130</v>
      </c>
      <c r="M27" s="37"/>
      <c r="N27" s="38"/>
      <c r="O27" s="36">
        <f t="shared" si="0"/>
        <v>255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139</v>
      </c>
      <c r="AB27" s="37"/>
      <c r="AC27" s="37"/>
      <c r="AD27" s="38"/>
      <c r="AE27" s="36">
        <v>118</v>
      </c>
      <c r="AF27" s="37"/>
      <c r="AG27" s="37"/>
      <c r="AH27" s="38"/>
      <c r="AI27" s="36">
        <v>90</v>
      </c>
      <c r="AJ27" s="37"/>
      <c r="AK27" s="37"/>
      <c r="AL27" s="38"/>
      <c r="AM27" s="39">
        <f t="shared" si="1"/>
        <v>208</v>
      </c>
      <c r="AN27" s="39"/>
      <c r="AO27" s="39"/>
      <c r="AP27" s="39"/>
      <c r="AR27" s="3"/>
    </row>
    <row r="28" spans="2:47" s="4" customFormat="1" ht="22.5" customHeight="1" x14ac:dyDescent="0.2">
      <c r="B28" s="33" t="s">
        <v>58</v>
      </c>
      <c r="C28" s="34"/>
      <c r="D28" s="34"/>
      <c r="E28" s="35"/>
      <c r="F28" s="36">
        <v>53</v>
      </c>
      <c r="G28" s="37"/>
      <c r="H28" s="38"/>
      <c r="I28" s="36">
        <v>41</v>
      </c>
      <c r="J28" s="37"/>
      <c r="K28" s="38"/>
      <c r="L28" s="36">
        <v>53</v>
      </c>
      <c r="M28" s="37"/>
      <c r="N28" s="38"/>
      <c r="O28" s="36">
        <f t="shared" si="0"/>
        <v>94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191</v>
      </c>
      <c r="AB28" s="37"/>
      <c r="AC28" s="37"/>
      <c r="AD28" s="38"/>
      <c r="AE28" s="36">
        <v>158</v>
      </c>
      <c r="AF28" s="37"/>
      <c r="AG28" s="37"/>
      <c r="AH28" s="38"/>
      <c r="AI28" s="36">
        <v>185</v>
      </c>
      <c r="AJ28" s="37"/>
      <c r="AK28" s="37"/>
      <c r="AL28" s="38"/>
      <c r="AM28" s="39">
        <f t="shared" si="1"/>
        <v>343</v>
      </c>
      <c r="AN28" s="39"/>
      <c r="AO28" s="39"/>
      <c r="AP28" s="39"/>
      <c r="AR28" s="9"/>
      <c r="AS28" s="9" t="s">
        <v>41</v>
      </c>
      <c r="AT28" s="9" t="s">
        <v>5</v>
      </c>
      <c r="AU28" s="9" t="s">
        <v>60</v>
      </c>
    </row>
    <row r="29" spans="2:47" s="4" customFormat="1" ht="22.5" customHeight="1" x14ac:dyDescent="0.2">
      <c r="B29" s="33" t="s">
        <v>61</v>
      </c>
      <c r="C29" s="34"/>
      <c r="D29" s="34"/>
      <c r="E29" s="35"/>
      <c r="F29" s="36">
        <v>80</v>
      </c>
      <c r="G29" s="37"/>
      <c r="H29" s="38"/>
      <c r="I29" s="36">
        <v>62</v>
      </c>
      <c r="J29" s="37"/>
      <c r="K29" s="38"/>
      <c r="L29" s="36">
        <v>78</v>
      </c>
      <c r="M29" s="37"/>
      <c r="N29" s="38"/>
      <c r="O29" s="36">
        <f t="shared" si="0"/>
        <v>140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192</v>
      </c>
      <c r="AB29" s="37"/>
      <c r="AC29" s="37"/>
      <c r="AD29" s="38"/>
      <c r="AE29" s="36">
        <v>189</v>
      </c>
      <c r="AF29" s="37"/>
      <c r="AG29" s="37"/>
      <c r="AH29" s="38"/>
      <c r="AI29" s="36">
        <v>134</v>
      </c>
      <c r="AJ29" s="37"/>
      <c r="AK29" s="37"/>
      <c r="AL29" s="38"/>
      <c r="AM29" s="39">
        <f t="shared" si="1"/>
        <v>323</v>
      </c>
      <c r="AN29" s="39"/>
      <c r="AO29" s="39"/>
      <c r="AP29" s="39"/>
      <c r="AR29" s="9" t="s">
        <v>7</v>
      </c>
      <c r="AS29" s="11">
        <f>AE31</f>
        <v>10861</v>
      </c>
      <c r="AT29" s="15">
        <v>4131</v>
      </c>
      <c r="AU29" s="12">
        <f>IF(OR(AS29=0,AT29=0),"",ROUNDDOWN(AT29/AS29,4))</f>
        <v>0.38030000000000003</v>
      </c>
    </row>
    <row r="30" spans="2:47" s="4" customFormat="1" ht="22.5" customHeight="1" x14ac:dyDescent="0.2">
      <c r="B30" s="33" t="s">
        <v>11</v>
      </c>
      <c r="C30" s="34"/>
      <c r="D30" s="34"/>
      <c r="E30" s="35"/>
      <c r="F30" s="36">
        <v>1448</v>
      </c>
      <c r="G30" s="37"/>
      <c r="H30" s="38"/>
      <c r="I30" s="36">
        <v>1379</v>
      </c>
      <c r="J30" s="37"/>
      <c r="K30" s="38"/>
      <c r="L30" s="36">
        <v>1534</v>
      </c>
      <c r="M30" s="37"/>
      <c r="N30" s="38"/>
      <c r="O30" s="36">
        <f t="shared" si="0"/>
        <v>2913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43</v>
      </c>
      <c r="AB30" s="37"/>
      <c r="AC30" s="37"/>
      <c r="AD30" s="38"/>
      <c r="AE30" s="36">
        <v>41</v>
      </c>
      <c r="AF30" s="37"/>
      <c r="AG30" s="37"/>
      <c r="AH30" s="38"/>
      <c r="AI30" s="36">
        <v>44</v>
      </c>
      <c r="AJ30" s="37"/>
      <c r="AK30" s="37"/>
      <c r="AL30" s="38"/>
      <c r="AM30" s="39">
        <f t="shared" si="1"/>
        <v>85</v>
      </c>
      <c r="AN30" s="39"/>
      <c r="AO30" s="39"/>
      <c r="AP30" s="39"/>
      <c r="AR30" s="9" t="s">
        <v>12</v>
      </c>
      <c r="AS30" s="11">
        <f>AI31</f>
        <v>11780</v>
      </c>
      <c r="AT30" s="15">
        <v>5608</v>
      </c>
      <c r="AU30" s="12">
        <f>IF(OR(AS30=0,AT30=0),"",ROUNDDOWN(AT30/AS30,4))</f>
        <v>0.47599999999999998</v>
      </c>
    </row>
    <row r="31" spans="2:47" s="4" customFormat="1" ht="22.5" customHeight="1" x14ac:dyDescent="0.2">
      <c r="B31" s="33" t="s">
        <v>32</v>
      </c>
      <c r="C31" s="34"/>
      <c r="D31" s="34"/>
      <c r="E31" s="35"/>
      <c r="F31" s="36">
        <v>523</v>
      </c>
      <c r="G31" s="37"/>
      <c r="H31" s="38"/>
      <c r="I31" s="36">
        <v>503</v>
      </c>
      <c r="J31" s="37"/>
      <c r="K31" s="38"/>
      <c r="L31" s="36">
        <v>528</v>
      </c>
      <c r="M31" s="37"/>
      <c r="N31" s="38"/>
      <c r="O31" s="36">
        <f t="shared" si="0"/>
        <v>1031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11866</v>
      </c>
      <c r="AB31" s="37"/>
      <c r="AC31" s="37"/>
      <c r="AD31" s="38"/>
      <c r="AE31" s="36">
        <f>SUM(I8:K32,AE8:AH30)</f>
        <v>10861</v>
      </c>
      <c r="AF31" s="37"/>
      <c r="AG31" s="37"/>
      <c r="AH31" s="38"/>
      <c r="AI31" s="36">
        <f>SUM(L8:N32,AI8:AL30)</f>
        <v>11780</v>
      </c>
      <c r="AJ31" s="37"/>
      <c r="AK31" s="37"/>
      <c r="AL31" s="38"/>
      <c r="AM31" s="39">
        <f t="shared" si="1"/>
        <v>22641</v>
      </c>
      <c r="AN31" s="39"/>
      <c r="AO31" s="39"/>
      <c r="AP31" s="39"/>
      <c r="AR31" s="9" t="s">
        <v>13</v>
      </c>
      <c r="AS31" s="11">
        <f>AM31</f>
        <v>22641</v>
      </c>
      <c r="AT31" s="11">
        <f>AT29+AT30</f>
        <v>9739</v>
      </c>
      <c r="AU31" s="12">
        <f>IF(OR(AS31=0,AT31=0),"",ROUNDDOWN(AT31/AS31,4))</f>
        <v>0.43009999999999998</v>
      </c>
    </row>
    <row r="32" spans="2:47" s="4" customFormat="1" ht="22.5" customHeight="1" x14ac:dyDescent="0.2">
      <c r="B32" s="50" t="s">
        <v>63</v>
      </c>
      <c r="C32" s="51"/>
      <c r="D32" s="51"/>
      <c r="E32" s="52"/>
      <c r="F32" s="53">
        <v>400</v>
      </c>
      <c r="G32" s="54"/>
      <c r="H32" s="55"/>
      <c r="I32" s="53">
        <v>343</v>
      </c>
      <c r="J32" s="54"/>
      <c r="K32" s="55"/>
      <c r="L32" s="53">
        <v>396</v>
      </c>
      <c r="M32" s="54"/>
      <c r="N32" s="55"/>
      <c r="O32" s="53">
        <f t="shared" si="0"/>
        <v>739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</row>
    <row r="33" spans="3:39" ht="15.75" customHeight="1" x14ac:dyDescent="0.2"/>
    <row r="34" spans="3:39" ht="18.75" customHeight="1" x14ac:dyDescent="0.2">
      <c r="D34" s="7" t="s">
        <v>64</v>
      </c>
      <c r="E34" s="47">
        <v>-46</v>
      </c>
      <c r="F34" s="47"/>
      <c r="G34" s="1" t="s">
        <v>8</v>
      </c>
      <c r="L34" s="1" t="s">
        <v>65</v>
      </c>
      <c r="O34" s="48">
        <v>-530</v>
      </c>
      <c r="P34" s="48"/>
      <c r="Q34" s="48"/>
      <c r="R34" s="48"/>
      <c r="S34" s="1" t="s">
        <v>8</v>
      </c>
      <c r="AG34" s="7" t="s">
        <v>66</v>
      </c>
      <c r="AH34" s="23">
        <f>AT31</f>
        <v>9739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7" t="s">
        <v>64</v>
      </c>
      <c r="E36" s="48">
        <v>-10</v>
      </c>
      <c r="F36" s="48"/>
      <c r="G36" s="1" t="s">
        <v>9</v>
      </c>
      <c r="L36" s="1" t="s">
        <v>65</v>
      </c>
      <c r="O36" s="48">
        <v>-142</v>
      </c>
      <c r="P36" s="48"/>
      <c r="Q36" s="48"/>
      <c r="R36" s="48"/>
      <c r="S36" s="1" t="s">
        <v>9</v>
      </c>
      <c r="Y36" s="1" t="s">
        <v>67</v>
      </c>
      <c r="AG36" s="7" t="s">
        <v>7</v>
      </c>
      <c r="AH36" s="23">
        <f>AT29</f>
        <v>4131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7"/>
    </row>
    <row r="38" spans="3:39" ht="18.75" customHeight="1" x14ac:dyDescent="0.2">
      <c r="C38" s="5" t="s">
        <v>74</v>
      </c>
      <c r="AG38" s="7" t="s">
        <v>12</v>
      </c>
      <c r="AH38" s="23">
        <f>AT30</f>
        <v>5608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7"/>
    </row>
    <row r="40" spans="3:39" ht="18.75" customHeight="1" x14ac:dyDescent="0.2">
      <c r="C40" s="6" t="s">
        <v>68</v>
      </c>
      <c r="AG40" s="7" t="s">
        <v>60</v>
      </c>
      <c r="AH40" s="49">
        <f>IF(OR(AH34=0,AM31=0),"",ROUNDDOWN(AH34/AM31*100,2))</f>
        <v>43.01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9</v>
      </c>
      <c r="I42" s="1" t="s">
        <v>8</v>
      </c>
      <c r="L42" s="1" t="s">
        <v>71</v>
      </c>
      <c r="T42" s="1">
        <v>3</v>
      </c>
      <c r="U42" s="1">
        <v>8</v>
      </c>
      <c r="V42" s="1" t="s">
        <v>8</v>
      </c>
    </row>
  </sheetData>
  <mergeCells count="284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workbookViewId="0">
      <selection activeCell="AS4" sqref="AS4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4" ht="18.75" customHeight="1" x14ac:dyDescent="0.2">
      <c r="AP2" s="10" t="s">
        <v>4</v>
      </c>
    </row>
    <row r="3" spans="2:44" ht="18.75" customHeight="1" x14ac:dyDescent="0.2">
      <c r="B3" s="22" t="s">
        <v>72</v>
      </c>
      <c r="C3" s="22"/>
      <c r="D3" s="22"/>
      <c r="E3" s="22"/>
      <c r="F3" s="22"/>
      <c r="G3" s="7"/>
      <c r="H3" s="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2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4" ht="18.75" customHeight="1" x14ac:dyDescent="0.2">
      <c r="D4" s="2"/>
      <c r="H4" s="8"/>
      <c r="I4" s="23" t="s">
        <v>9</v>
      </c>
      <c r="J4" s="23"/>
      <c r="K4" s="23"/>
      <c r="L4" s="23">
        <v>10682</v>
      </c>
      <c r="M4" s="23"/>
      <c r="N4" s="23"/>
      <c r="O4" s="5"/>
      <c r="P4" s="5"/>
      <c r="Q4" s="24" t="s">
        <v>14</v>
      </c>
      <c r="R4" s="24"/>
      <c r="S4" s="24"/>
      <c r="T4" s="25">
        <v>118.23</v>
      </c>
      <c r="U4" s="25"/>
      <c r="V4" s="25"/>
      <c r="W4" s="25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2">
      <c r="Z5" s="2"/>
      <c r="AA5" s="2"/>
      <c r="AB5" s="2"/>
      <c r="AC5" s="2"/>
      <c r="AD5" s="26">
        <v>45626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4" ht="6.75" customHeight="1" x14ac:dyDescent="0.2"/>
    <row r="7" spans="2:44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</row>
    <row r="8" spans="2:44" s="4" customFormat="1" ht="22.5" customHeight="1" x14ac:dyDescent="0.2">
      <c r="B8" s="33" t="s">
        <v>16</v>
      </c>
      <c r="C8" s="34"/>
      <c r="D8" s="34"/>
      <c r="E8" s="35"/>
      <c r="F8" s="40">
        <v>1818</v>
      </c>
      <c r="G8" s="41"/>
      <c r="H8" s="42"/>
      <c r="I8" s="40">
        <v>1749</v>
      </c>
      <c r="J8" s="41"/>
      <c r="K8" s="42"/>
      <c r="L8" s="40">
        <v>1861</v>
      </c>
      <c r="M8" s="41"/>
      <c r="N8" s="42"/>
      <c r="O8" s="40">
        <f t="shared" ref="O8:O32" si="0">I8+L8</f>
        <v>3610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483</v>
      </c>
      <c r="AB8" s="41"/>
      <c r="AC8" s="41"/>
      <c r="AD8" s="42"/>
      <c r="AE8" s="40">
        <v>462</v>
      </c>
      <c r="AF8" s="41"/>
      <c r="AG8" s="41"/>
      <c r="AH8" s="42"/>
      <c r="AI8" s="40">
        <v>488</v>
      </c>
      <c r="AJ8" s="41"/>
      <c r="AK8" s="41"/>
      <c r="AL8" s="42"/>
      <c r="AM8" s="32">
        <f t="shared" ref="AM8:AM31" si="1">AE8+AI8</f>
        <v>950</v>
      </c>
      <c r="AN8" s="32"/>
      <c r="AO8" s="32"/>
      <c r="AP8" s="32"/>
      <c r="AR8" s="3"/>
    </row>
    <row r="9" spans="2:44" s="4" customFormat="1" ht="22.5" customHeight="1" x14ac:dyDescent="0.2">
      <c r="B9" s="33" t="s">
        <v>25</v>
      </c>
      <c r="C9" s="34"/>
      <c r="D9" s="34"/>
      <c r="E9" s="35"/>
      <c r="F9" s="36">
        <v>102</v>
      </c>
      <c r="G9" s="37"/>
      <c r="H9" s="38"/>
      <c r="I9" s="36">
        <v>92</v>
      </c>
      <c r="J9" s="37"/>
      <c r="K9" s="38"/>
      <c r="L9" s="36">
        <v>66</v>
      </c>
      <c r="M9" s="37"/>
      <c r="N9" s="38"/>
      <c r="O9" s="36">
        <f t="shared" si="0"/>
        <v>158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55</v>
      </c>
      <c r="AB9" s="37"/>
      <c r="AC9" s="37"/>
      <c r="AD9" s="38"/>
      <c r="AE9" s="36">
        <v>52</v>
      </c>
      <c r="AF9" s="37"/>
      <c r="AG9" s="37"/>
      <c r="AH9" s="38"/>
      <c r="AI9" s="36">
        <v>54</v>
      </c>
      <c r="AJ9" s="37"/>
      <c r="AK9" s="37"/>
      <c r="AL9" s="38"/>
      <c r="AM9" s="39">
        <f t="shared" si="1"/>
        <v>106</v>
      </c>
      <c r="AN9" s="39"/>
      <c r="AO9" s="39"/>
      <c r="AP9" s="39"/>
      <c r="AR9" s="3"/>
    </row>
    <row r="10" spans="2:44" s="4" customFormat="1" ht="22.5" customHeight="1" x14ac:dyDescent="0.2">
      <c r="B10" s="33" t="s">
        <v>27</v>
      </c>
      <c r="C10" s="34"/>
      <c r="D10" s="34"/>
      <c r="E10" s="35"/>
      <c r="F10" s="36">
        <v>199</v>
      </c>
      <c r="G10" s="37"/>
      <c r="H10" s="38"/>
      <c r="I10" s="36">
        <v>166</v>
      </c>
      <c r="J10" s="37"/>
      <c r="K10" s="38"/>
      <c r="L10" s="36">
        <v>181</v>
      </c>
      <c r="M10" s="37"/>
      <c r="N10" s="38"/>
      <c r="O10" s="36">
        <f t="shared" si="0"/>
        <v>347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261</v>
      </c>
      <c r="AB10" s="37"/>
      <c r="AC10" s="37"/>
      <c r="AD10" s="38"/>
      <c r="AE10" s="36">
        <v>256</v>
      </c>
      <c r="AF10" s="37"/>
      <c r="AG10" s="37"/>
      <c r="AH10" s="38"/>
      <c r="AI10" s="36">
        <v>262</v>
      </c>
      <c r="AJ10" s="37"/>
      <c r="AK10" s="37"/>
      <c r="AL10" s="38"/>
      <c r="AM10" s="39">
        <f t="shared" si="1"/>
        <v>518</v>
      </c>
      <c r="AN10" s="39"/>
      <c r="AO10" s="39"/>
      <c r="AP10" s="39"/>
      <c r="AR10" s="3"/>
    </row>
    <row r="11" spans="2:44" s="4" customFormat="1" ht="22.5" customHeight="1" x14ac:dyDescent="0.2">
      <c r="B11" s="33" t="s">
        <v>30</v>
      </c>
      <c r="C11" s="34"/>
      <c r="D11" s="34"/>
      <c r="E11" s="35"/>
      <c r="F11" s="36">
        <v>109</v>
      </c>
      <c r="G11" s="37"/>
      <c r="H11" s="38"/>
      <c r="I11" s="36">
        <v>90</v>
      </c>
      <c r="J11" s="37"/>
      <c r="K11" s="38"/>
      <c r="L11" s="36">
        <v>114</v>
      </c>
      <c r="M11" s="37"/>
      <c r="N11" s="38"/>
      <c r="O11" s="36">
        <f t="shared" si="0"/>
        <v>204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428</v>
      </c>
      <c r="AB11" s="37"/>
      <c r="AC11" s="37"/>
      <c r="AD11" s="38"/>
      <c r="AE11" s="36">
        <v>432</v>
      </c>
      <c r="AF11" s="37"/>
      <c r="AG11" s="37"/>
      <c r="AH11" s="38"/>
      <c r="AI11" s="36">
        <v>480</v>
      </c>
      <c r="AJ11" s="37"/>
      <c r="AK11" s="37"/>
      <c r="AL11" s="38"/>
      <c r="AM11" s="39">
        <f t="shared" si="1"/>
        <v>912</v>
      </c>
      <c r="AN11" s="39"/>
      <c r="AO11" s="39"/>
      <c r="AP11" s="39"/>
      <c r="AR11" s="3"/>
    </row>
    <row r="12" spans="2:44" s="4" customFormat="1" ht="22.5" customHeight="1" x14ac:dyDescent="0.2">
      <c r="B12" s="33" t="s">
        <v>31</v>
      </c>
      <c r="C12" s="34"/>
      <c r="D12" s="34"/>
      <c r="E12" s="35"/>
      <c r="F12" s="36">
        <v>172</v>
      </c>
      <c r="G12" s="37"/>
      <c r="H12" s="38"/>
      <c r="I12" s="36">
        <v>156</v>
      </c>
      <c r="J12" s="37"/>
      <c r="K12" s="38"/>
      <c r="L12" s="36">
        <v>151</v>
      </c>
      <c r="M12" s="37"/>
      <c r="N12" s="38"/>
      <c r="O12" s="36">
        <f t="shared" si="0"/>
        <v>307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170</v>
      </c>
      <c r="AB12" s="37"/>
      <c r="AC12" s="37"/>
      <c r="AD12" s="38"/>
      <c r="AE12" s="36">
        <v>143</v>
      </c>
      <c r="AF12" s="37"/>
      <c r="AG12" s="37"/>
      <c r="AH12" s="38"/>
      <c r="AI12" s="36">
        <v>168</v>
      </c>
      <c r="AJ12" s="37"/>
      <c r="AK12" s="37"/>
      <c r="AL12" s="38"/>
      <c r="AM12" s="39">
        <f t="shared" si="1"/>
        <v>311</v>
      </c>
      <c r="AN12" s="39"/>
      <c r="AO12" s="39"/>
      <c r="AP12" s="39"/>
      <c r="AR12" s="3"/>
    </row>
    <row r="13" spans="2:44" s="4" customFormat="1" ht="22.5" customHeight="1" x14ac:dyDescent="0.2">
      <c r="B13" s="33" t="s">
        <v>33</v>
      </c>
      <c r="C13" s="34"/>
      <c r="D13" s="34"/>
      <c r="E13" s="35"/>
      <c r="F13" s="36">
        <v>109</v>
      </c>
      <c r="G13" s="37"/>
      <c r="H13" s="38"/>
      <c r="I13" s="36">
        <v>86</v>
      </c>
      <c r="J13" s="37"/>
      <c r="K13" s="38"/>
      <c r="L13" s="36">
        <v>89</v>
      </c>
      <c r="M13" s="37"/>
      <c r="N13" s="38"/>
      <c r="O13" s="36">
        <f t="shared" si="0"/>
        <v>175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126</v>
      </c>
      <c r="AB13" s="37"/>
      <c r="AC13" s="37"/>
      <c r="AD13" s="38"/>
      <c r="AE13" s="36">
        <v>113</v>
      </c>
      <c r="AF13" s="37"/>
      <c r="AG13" s="37"/>
      <c r="AH13" s="38"/>
      <c r="AI13" s="36">
        <v>118</v>
      </c>
      <c r="AJ13" s="37"/>
      <c r="AK13" s="37"/>
      <c r="AL13" s="38"/>
      <c r="AM13" s="39">
        <f t="shared" si="1"/>
        <v>231</v>
      </c>
      <c r="AN13" s="39"/>
      <c r="AO13" s="39"/>
      <c r="AP13" s="39"/>
      <c r="AR13" s="3"/>
    </row>
    <row r="14" spans="2:44" s="4" customFormat="1" ht="22.5" customHeight="1" x14ac:dyDescent="0.2">
      <c r="B14" s="33" t="s">
        <v>34</v>
      </c>
      <c r="C14" s="34"/>
      <c r="D14" s="34"/>
      <c r="E14" s="35"/>
      <c r="F14" s="36">
        <v>6</v>
      </c>
      <c r="G14" s="37"/>
      <c r="H14" s="38"/>
      <c r="I14" s="36">
        <v>7</v>
      </c>
      <c r="J14" s="37"/>
      <c r="K14" s="38"/>
      <c r="L14" s="36">
        <v>4</v>
      </c>
      <c r="M14" s="37"/>
      <c r="N14" s="38"/>
      <c r="O14" s="36">
        <f t="shared" si="0"/>
        <v>11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1293</v>
      </c>
      <c r="AB14" s="37"/>
      <c r="AC14" s="37"/>
      <c r="AD14" s="38"/>
      <c r="AE14" s="36">
        <v>1154</v>
      </c>
      <c r="AF14" s="37"/>
      <c r="AG14" s="37"/>
      <c r="AH14" s="38"/>
      <c r="AI14" s="36">
        <v>1262</v>
      </c>
      <c r="AJ14" s="37"/>
      <c r="AK14" s="37"/>
      <c r="AL14" s="38"/>
      <c r="AM14" s="39">
        <f t="shared" si="1"/>
        <v>2416</v>
      </c>
      <c r="AN14" s="39"/>
      <c r="AO14" s="39"/>
      <c r="AP14" s="39"/>
      <c r="AR14" s="3"/>
    </row>
    <row r="15" spans="2:44" s="4" customFormat="1" ht="22.5" customHeight="1" x14ac:dyDescent="0.2">
      <c r="B15" s="33" t="s">
        <v>39</v>
      </c>
      <c r="C15" s="34"/>
      <c r="D15" s="34"/>
      <c r="E15" s="35"/>
      <c r="F15" s="36">
        <v>238</v>
      </c>
      <c r="G15" s="37"/>
      <c r="H15" s="38"/>
      <c r="I15" s="36">
        <v>233</v>
      </c>
      <c r="J15" s="37"/>
      <c r="K15" s="38"/>
      <c r="L15" s="36">
        <v>264</v>
      </c>
      <c r="M15" s="37"/>
      <c r="N15" s="38"/>
      <c r="O15" s="36">
        <f t="shared" si="0"/>
        <v>497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17</v>
      </c>
      <c r="AB15" s="37"/>
      <c r="AC15" s="37"/>
      <c r="AD15" s="38"/>
      <c r="AE15" s="36">
        <v>8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22</v>
      </c>
      <c r="AN15" s="39"/>
      <c r="AO15" s="39"/>
      <c r="AP15" s="39"/>
      <c r="AR15" s="3"/>
    </row>
    <row r="16" spans="2:44" s="4" customFormat="1" ht="22.5" customHeight="1" x14ac:dyDescent="0.2">
      <c r="B16" s="33" t="s">
        <v>6</v>
      </c>
      <c r="C16" s="34"/>
      <c r="D16" s="34"/>
      <c r="E16" s="35"/>
      <c r="F16" s="36">
        <v>224</v>
      </c>
      <c r="G16" s="37"/>
      <c r="H16" s="38"/>
      <c r="I16" s="36">
        <v>197</v>
      </c>
      <c r="J16" s="37"/>
      <c r="K16" s="38"/>
      <c r="L16" s="36">
        <v>230</v>
      </c>
      <c r="M16" s="37"/>
      <c r="N16" s="38"/>
      <c r="O16" s="36">
        <f t="shared" si="0"/>
        <v>427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52</v>
      </c>
      <c r="AB16" s="37"/>
      <c r="AC16" s="37"/>
      <c r="AD16" s="38"/>
      <c r="AE16" s="36">
        <v>40</v>
      </c>
      <c r="AF16" s="37"/>
      <c r="AG16" s="37"/>
      <c r="AH16" s="38"/>
      <c r="AI16" s="36">
        <v>43</v>
      </c>
      <c r="AJ16" s="37"/>
      <c r="AK16" s="37"/>
      <c r="AL16" s="38"/>
      <c r="AM16" s="39">
        <f t="shared" si="1"/>
        <v>83</v>
      </c>
      <c r="AN16" s="39"/>
      <c r="AO16" s="39"/>
      <c r="AP16" s="39"/>
      <c r="AR16" s="3"/>
    </row>
    <row r="17" spans="2:47" s="4" customFormat="1" ht="22.5" customHeight="1" x14ac:dyDescent="0.2">
      <c r="B17" s="33" t="s">
        <v>22</v>
      </c>
      <c r="C17" s="34"/>
      <c r="D17" s="34"/>
      <c r="E17" s="35"/>
      <c r="F17" s="36">
        <v>155</v>
      </c>
      <c r="G17" s="37"/>
      <c r="H17" s="38"/>
      <c r="I17" s="36">
        <v>201</v>
      </c>
      <c r="J17" s="37"/>
      <c r="K17" s="38"/>
      <c r="L17" s="36">
        <v>208</v>
      </c>
      <c r="M17" s="37"/>
      <c r="N17" s="38"/>
      <c r="O17" s="36">
        <f t="shared" si="0"/>
        <v>409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222</v>
      </c>
      <c r="AB17" s="37"/>
      <c r="AC17" s="37"/>
      <c r="AD17" s="38"/>
      <c r="AE17" s="36">
        <v>209</v>
      </c>
      <c r="AF17" s="37"/>
      <c r="AG17" s="37"/>
      <c r="AH17" s="38"/>
      <c r="AI17" s="36">
        <v>227</v>
      </c>
      <c r="AJ17" s="37"/>
      <c r="AK17" s="37"/>
      <c r="AL17" s="38"/>
      <c r="AM17" s="39">
        <f t="shared" si="1"/>
        <v>436</v>
      </c>
      <c r="AN17" s="39"/>
      <c r="AO17" s="39"/>
      <c r="AP17" s="39"/>
      <c r="AR17" s="3"/>
    </row>
    <row r="18" spans="2:47" s="4" customFormat="1" ht="22.5" customHeight="1" x14ac:dyDescent="0.2">
      <c r="B18" s="33" t="s">
        <v>44</v>
      </c>
      <c r="C18" s="34"/>
      <c r="D18" s="34"/>
      <c r="E18" s="35"/>
      <c r="F18" s="36">
        <v>146</v>
      </c>
      <c r="G18" s="37"/>
      <c r="H18" s="38"/>
      <c r="I18" s="36">
        <v>143</v>
      </c>
      <c r="J18" s="37"/>
      <c r="K18" s="38"/>
      <c r="L18" s="36">
        <v>169</v>
      </c>
      <c r="M18" s="37"/>
      <c r="N18" s="38"/>
      <c r="O18" s="36">
        <f t="shared" si="0"/>
        <v>312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221</v>
      </c>
      <c r="AB18" s="37"/>
      <c r="AC18" s="37"/>
      <c r="AD18" s="38"/>
      <c r="AE18" s="36">
        <v>169</v>
      </c>
      <c r="AF18" s="37"/>
      <c r="AG18" s="37"/>
      <c r="AH18" s="38"/>
      <c r="AI18" s="36">
        <v>187</v>
      </c>
      <c r="AJ18" s="37"/>
      <c r="AK18" s="37"/>
      <c r="AL18" s="38"/>
      <c r="AM18" s="39">
        <f t="shared" si="1"/>
        <v>356</v>
      </c>
      <c r="AN18" s="39"/>
      <c r="AO18" s="39"/>
      <c r="AP18" s="39"/>
      <c r="AR18" s="3"/>
    </row>
    <row r="19" spans="2:47" s="4" customFormat="1" ht="22.5" customHeight="1" x14ac:dyDescent="0.2">
      <c r="B19" s="33" t="s">
        <v>46</v>
      </c>
      <c r="C19" s="34"/>
      <c r="D19" s="34"/>
      <c r="E19" s="35"/>
      <c r="F19" s="36">
        <v>130</v>
      </c>
      <c r="G19" s="37"/>
      <c r="H19" s="38"/>
      <c r="I19" s="36">
        <v>119</v>
      </c>
      <c r="J19" s="37"/>
      <c r="K19" s="38"/>
      <c r="L19" s="36">
        <v>124</v>
      </c>
      <c r="M19" s="37"/>
      <c r="N19" s="38"/>
      <c r="O19" s="36">
        <f t="shared" si="0"/>
        <v>243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63</v>
      </c>
      <c r="AB19" s="37"/>
      <c r="AC19" s="37"/>
      <c r="AD19" s="38"/>
      <c r="AE19" s="36">
        <v>45</v>
      </c>
      <c r="AF19" s="37"/>
      <c r="AG19" s="37"/>
      <c r="AH19" s="38"/>
      <c r="AI19" s="36">
        <v>54</v>
      </c>
      <c r="AJ19" s="37"/>
      <c r="AK19" s="37"/>
      <c r="AL19" s="38"/>
      <c r="AM19" s="39">
        <f t="shared" si="1"/>
        <v>99</v>
      </c>
      <c r="AN19" s="39"/>
      <c r="AO19" s="39"/>
      <c r="AP19" s="39"/>
      <c r="AR19" s="3"/>
    </row>
    <row r="20" spans="2:47" s="4" customFormat="1" ht="22.5" customHeight="1" x14ac:dyDescent="0.2">
      <c r="B20" s="33" t="s">
        <v>1</v>
      </c>
      <c r="C20" s="34"/>
      <c r="D20" s="34"/>
      <c r="E20" s="35"/>
      <c r="F20" s="36">
        <v>68</v>
      </c>
      <c r="G20" s="37"/>
      <c r="H20" s="38"/>
      <c r="I20" s="36">
        <v>56</v>
      </c>
      <c r="J20" s="37"/>
      <c r="K20" s="38"/>
      <c r="L20" s="36">
        <v>55</v>
      </c>
      <c r="M20" s="37"/>
      <c r="N20" s="38"/>
      <c r="O20" s="36">
        <f t="shared" si="0"/>
        <v>111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106</v>
      </c>
      <c r="AB20" s="37"/>
      <c r="AC20" s="37"/>
      <c r="AD20" s="38"/>
      <c r="AE20" s="36">
        <v>85</v>
      </c>
      <c r="AF20" s="37"/>
      <c r="AG20" s="37"/>
      <c r="AH20" s="38"/>
      <c r="AI20" s="36">
        <v>121</v>
      </c>
      <c r="AJ20" s="37"/>
      <c r="AK20" s="37"/>
      <c r="AL20" s="38"/>
      <c r="AM20" s="39">
        <f t="shared" si="1"/>
        <v>206</v>
      </c>
      <c r="AN20" s="39"/>
      <c r="AO20" s="39"/>
      <c r="AP20" s="39"/>
      <c r="AR20" s="3"/>
    </row>
    <row r="21" spans="2:47" s="4" customFormat="1" ht="22.5" customHeight="1" x14ac:dyDescent="0.2">
      <c r="B21" s="33" t="s">
        <v>10</v>
      </c>
      <c r="C21" s="34"/>
      <c r="D21" s="34"/>
      <c r="E21" s="35"/>
      <c r="F21" s="36">
        <v>73</v>
      </c>
      <c r="G21" s="37"/>
      <c r="H21" s="38"/>
      <c r="I21" s="36">
        <v>45</v>
      </c>
      <c r="J21" s="37"/>
      <c r="K21" s="38"/>
      <c r="L21" s="36">
        <v>59</v>
      </c>
      <c r="M21" s="37"/>
      <c r="N21" s="38"/>
      <c r="O21" s="36">
        <f t="shared" si="0"/>
        <v>104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102</v>
      </c>
      <c r="AB21" s="37"/>
      <c r="AC21" s="37"/>
      <c r="AD21" s="38"/>
      <c r="AE21" s="36">
        <v>81</v>
      </c>
      <c r="AF21" s="37"/>
      <c r="AG21" s="37"/>
      <c r="AH21" s="38"/>
      <c r="AI21" s="36">
        <v>102</v>
      </c>
      <c r="AJ21" s="37"/>
      <c r="AK21" s="37"/>
      <c r="AL21" s="38"/>
      <c r="AM21" s="39">
        <f t="shared" si="1"/>
        <v>183</v>
      </c>
      <c r="AN21" s="39"/>
      <c r="AO21" s="39"/>
      <c r="AP21" s="39"/>
      <c r="AR21" s="3"/>
    </row>
    <row r="22" spans="2:47" s="4" customFormat="1" ht="22.5" customHeight="1" x14ac:dyDescent="0.2">
      <c r="B22" s="33" t="s">
        <v>52</v>
      </c>
      <c r="C22" s="34"/>
      <c r="D22" s="34"/>
      <c r="E22" s="35"/>
      <c r="F22" s="36">
        <v>46</v>
      </c>
      <c r="G22" s="37"/>
      <c r="H22" s="38"/>
      <c r="I22" s="36">
        <v>31</v>
      </c>
      <c r="J22" s="37"/>
      <c r="K22" s="38"/>
      <c r="L22" s="36">
        <v>42</v>
      </c>
      <c r="M22" s="37"/>
      <c r="N22" s="38"/>
      <c r="O22" s="36">
        <f t="shared" si="0"/>
        <v>73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252</v>
      </c>
      <c r="AB22" s="37"/>
      <c r="AC22" s="37"/>
      <c r="AD22" s="38"/>
      <c r="AE22" s="36">
        <v>234</v>
      </c>
      <c r="AF22" s="37"/>
      <c r="AG22" s="37"/>
      <c r="AH22" s="38"/>
      <c r="AI22" s="36">
        <v>273</v>
      </c>
      <c r="AJ22" s="37"/>
      <c r="AK22" s="37"/>
      <c r="AL22" s="38"/>
      <c r="AM22" s="39">
        <f t="shared" si="1"/>
        <v>507</v>
      </c>
      <c r="AN22" s="39"/>
      <c r="AO22" s="39"/>
      <c r="AP22" s="39"/>
      <c r="AR22" s="3"/>
    </row>
    <row r="23" spans="2:47" s="4" customFormat="1" ht="22.5" customHeight="1" x14ac:dyDescent="0.2">
      <c r="B23" s="33" t="s">
        <v>43</v>
      </c>
      <c r="C23" s="34"/>
      <c r="D23" s="34"/>
      <c r="E23" s="35"/>
      <c r="F23" s="36">
        <v>170</v>
      </c>
      <c r="G23" s="37"/>
      <c r="H23" s="38"/>
      <c r="I23" s="36">
        <v>145</v>
      </c>
      <c r="J23" s="37"/>
      <c r="K23" s="38"/>
      <c r="L23" s="36">
        <v>175</v>
      </c>
      <c r="M23" s="37"/>
      <c r="N23" s="38"/>
      <c r="O23" s="36">
        <f t="shared" si="0"/>
        <v>320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 x14ac:dyDescent="0.2">
      <c r="B24" s="33" t="s">
        <v>54</v>
      </c>
      <c r="C24" s="34"/>
      <c r="D24" s="34"/>
      <c r="E24" s="35"/>
      <c r="F24" s="36">
        <v>215</v>
      </c>
      <c r="G24" s="37"/>
      <c r="H24" s="38"/>
      <c r="I24" s="36">
        <v>197</v>
      </c>
      <c r="J24" s="37"/>
      <c r="K24" s="38"/>
      <c r="L24" s="36">
        <v>217</v>
      </c>
      <c r="M24" s="37"/>
      <c r="N24" s="38"/>
      <c r="O24" s="36">
        <f t="shared" si="0"/>
        <v>414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135</v>
      </c>
      <c r="AB24" s="37"/>
      <c r="AC24" s="37"/>
      <c r="AD24" s="38"/>
      <c r="AE24" s="36">
        <v>108</v>
      </c>
      <c r="AF24" s="37"/>
      <c r="AG24" s="37"/>
      <c r="AH24" s="38"/>
      <c r="AI24" s="36">
        <v>115</v>
      </c>
      <c r="AJ24" s="37"/>
      <c r="AK24" s="37"/>
      <c r="AL24" s="38"/>
      <c r="AM24" s="39">
        <f t="shared" si="1"/>
        <v>223</v>
      </c>
      <c r="AN24" s="39"/>
      <c r="AO24" s="39"/>
      <c r="AP24" s="39"/>
      <c r="AR24" s="3"/>
    </row>
    <row r="25" spans="2:47" s="4" customFormat="1" ht="22.5" customHeight="1" x14ac:dyDescent="0.2">
      <c r="B25" s="33" t="s">
        <v>56</v>
      </c>
      <c r="C25" s="34"/>
      <c r="D25" s="34"/>
      <c r="E25" s="35"/>
      <c r="F25" s="36">
        <v>162</v>
      </c>
      <c r="G25" s="37"/>
      <c r="H25" s="38"/>
      <c r="I25" s="36">
        <v>143</v>
      </c>
      <c r="J25" s="37"/>
      <c r="K25" s="38"/>
      <c r="L25" s="36">
        <v>154</v>
      </c>
      <c r="M25" s="37"/>
      <c r="N25" s="38"/>
      <c r="O25" s="36">
        <f t="shared" si="0"/>
        <v>297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230</v>
      </c>
      <c r="AB25" s="37"/>
      <c r="AC25" s="37"/>
      <c r="AD25" s="38"/>
      <c r="AE25" s="36">
        <v>171</v>
      </c>
      <c r="AF25" s="37"/>
      <c r="AG25" s="37"/>
      <c r="AH25" s="38"/>
      <c r="AI25" s="36">
        <v>189</v>
      </c>
      <c r="AJ25" s="37"/>
      <c r="AK25" s="37"/>
      <c r="AL25" s="38"/>
      <c r="AM25" s="39">
        <f t="shared" si="1"/>
        <v>360</v>
      </c>
      <c r="AN25" s="39"/>
      <c r="AO25" s="39"/>
      <c r="AP25" s="39"/>
      <c r="AR25" s="3"/>
    </row>
    <row r="26" spans="2:47" s="4" customFormat="1" ht="22.5" customHeight="1" x14ac:dyDescent="0.2">
      <c r="B26" s="33" t="s">
        <v>57</v>
      </c>
      <c r="C26" s="34"/>
      <c r="D26" s="34"/>
      <c r="E26" s="35"/>
      <c r="F26" s="36">
        <v>159</v>
      </c>
      <c r="G26" s="37"/>
      <c r="H26" s="38"/>
      <c r="I26" s="36">
        <v>147</v>
      </c>
      <c r="J26" s="37"/>
      <c r="K26" s="38"/>
      <c r="L26" s="36">
        <v>150</v>
      </c>
      <c r="M26" s="37"/>
      <c r="N26" s="38"/>
      <c r="O26" s="36">
        <f t="shared" si="0"/>
        <v>297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139</v>
      </c>
      <c r="AB26" s="37"/>
      <c r="AC26" s="37"/>
      <c r="AD26" s="38"/>
      <c r="AE26" s="36">
        <v>121</v>
      </c>
      <c r="AF26" s="37"/>
      <c r="AG26" s="37"/>
      <c r="AH26" s="38"/>
      <c r="AI26" s="36">
        <v>133</v>
      </c>
      <c r="AJ26" s="37"/>
      <c r="AK26" s="37"/>
      <c r="AL26" s="38"/>
      <c r="AM26" s="39">
        <f t="shared" si="1"/>
        <v>254</v>
      </c>
      <c r="AN26" s="39"/>
      <c r="AO26" s="39"/>
      <c r="AP26" s="39"/>
      <c r="AR26" s="3"/>
    </row>
    <row r="27" spans="2:47" s="4" customFormat="1" ht="22.5" customHeight="1" x14ac:dyDescent="0.2">
      <c r="B27" s="33" t="s">
        <v>0</v>
      </c>
      <c r="C27" s="34"/>
      <c r="D27" s="34"/>
      <c r="E27" s="35"/>
      <c r="F27" s="36">
        <v>137</v>
      </c>
      <c r="G27" s="37"/>
      <c r="H27" s="38"/>
      <c r="I27" s="36">
        <v>124</v>
      </c>
      <c r="J27" s="37"/>
      <c r="K27" s="38"/>
      <c r="L27" s="36">
        <v>130</v>
      </c>
      <c r="M27" s="37"/>
      <c r="N27" s="38"/>
      <c r="O27" s="36">
        <f t="shared" si="0"/>
        <v>254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139</v>
      </c>
      <c r="AB27" s="37"/>
      <c r="AC27" s="37"/>
      <c r="AD27" s="38"/>
      <c r="AE27" s="36">
        <v>118</v>
      </c>
      <c r="AF27" s="37"/>
      <c r="AG27" s="37"/>
      <c r="AH27" s="38"/>
      <c r="AI27" s="36">
        <v>89</v>
      </c>
      <c r="AJ27" s="37"/>
      <c r="AK27" s="37"/>
      <c r="AL27" s="38"/>
      <c r="AM27" s="39">
        <f t="shared" si="1"/>
        <v>207</v>
      </c>
      <c r="AN27" s="39"/>
      <c r="AO27" s="39"/>
      <c r="AP27" s="39"/>
      <c r="AR27" s="3"/>
    </row>
    <row r="28" spans="2:47" s="4" customFormat="1" ht="22.5" customHeight="1" x14ac:dyDescent="0.2">
      <c r="B28" s="33" t="s">
        <v>58</v>
      </c>
      <c r="C28" s="34"/>
      <c r="D28" s="34"/>
      <c r="E28" s="35"/>
      <c r="F28" s="36">
        <v>52</v>
      </c>
      <c r="G28" s="37"/>
      <c r="H28" s="38"/>
      <c r="I28" s="36">
        <v>41</v>
      </c>
      <c r="J28" s="37"/>
      <c r="K28" s="38"/>
      <c r="L28" s="36">
        <v>52</v>
      </c>
      <c r="M28" s="37"/>
      <c r="N28" s="38"/>
      <c r="O28" s="36">
        <f t="shared" si="0"/>
        <v>93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190</v>
      </c>
      <c r="AB28" s="37"/>
      <c r="AC28" s="37"/>
      <c r="AD28" s="38"/>
      <c r="AE28" s="36">
        <v>157</v>
      </c>
      <c r="AF28" s="37"/>
      <c r="AG28" s="37"/>
      <c r="AH28" s="38"/>
      <c r="AI28" s="36">
        <v>184</v>
      </c>
      <c r="AJ28" s="37"/>
      <c r="AK28" s="37"/>
      <c r="AL28" s="38"/>
      <c r="AM28" s="39">
        <f t="shared" si="1"/>
        <v>341</v>
      </c>
      <c r="AN28" s="39"/>
      <c r="AO28" s="39"/>
      <c r="AP28" s="39"/>
      <c r="AR28" s="9"/>
      <c r="AS28" s="9" t="s">
        <v>41</v>
      </c>
      <c r="AT28" s="9" t="s">
        <v>5</v>
      </c>
      <c r="AU28" s="9" t="s">
        <v>60</v>
      </c>
    </row>
    <row r="29" spans="2:47" s="4" customFormat="1" ht="22.5" customHeight="1" x14ac:dyDescent="0.2">
      <c r="B29" s="33" t="s">
        <v>61</v>
      </c>
      <c r="C29" s="34"/>
      <c r="D29" s="34"/>
      <c r="E29" s="35"/>
      <c r="F29" s="36">
        <v>80</v>
      </c>
      <c r="G29" s="37"/>
      <c r="H29" s="38"/>
      <c r="I29" s="36">
        <v>62</v>
      </c>
      <c r="J29" s="37"/>
      <c r="K29" s="38"/>
      <c r="L29" s="36">
        <v>79</v>
      </c>
      <c r="M29" s="37"/>
      <c r="N29" s="38"/>
      <c r="O29" s="36">
        <f t="shared" si="0"/>
        <v>141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194</v>
      </c>
      <c r="AB29" s="37"/>
      <c r="AC29" s="37"/>
      <c r="AD29" s="38"/>
      <c r="AE29" s="36">
        <v>191</v>
      </c>
      <c r="AF29" s="37"/>
      <c r="AG29" s="37"/>
      <c r="AH29" s="38"/>
      <c r="AI29" s="36">
        <v>134</v>
      </c>
      <c r="AJ29" s="37"/>
      <c r="AK29" s="37"/>
      <c r="AL29" s="38"/>
      <c r="AM29" s="39">
        <f t="shared" si="1"/>
        <v>325</v>
      </c>
      <c r="AN29" s="39"/>
      <c r="AO29" s="39"/>
      <c r="AP29" s="39"/>
      <c r="AR29" s="9" t="s">
        <v>7</v>
      </c>
      <c r="AS29" s="11">
        <f>AE31</f>
        <v>10844</v>
      </c>
      <c r="AT29" s="11">
        <v>4128</v>
      </c>
      <c r="AU29" s="12">
        <f>IF(OR(AS29=0,AT29=0),"",ROUNDDOWN(AT29/AS29,4))</f>
        <v>0.38059999999999999</v>
      </c>
    </row>
    <row r="30" spans="2:47" s="4" customFormat="1" ht="22.5" customHeight="1" x14ac:dyDescent="0.2">
      <c r="B30" s="33" t="s">
        <v>11</v>
      </c>
      <c r="C30" s="34"/>
      <c r="D30" s="34"/>
      <c r="E30" s="35"/>
      <c r="F30" s="36">
        <v>1441</v>
      </c>
      <c r="G30" s="37"/>
      <c r="H30" s="38"/>
      <c r="I30" s="36">
        <v>1372</v>
      </c>
      <c r="J30" s="37"/>
      <c r="K30" s="38"/>
      <c r="L30" s="36">
        <v>1528</v>
      </c>
      <c r="M30" s="37"/>
      <c r="N30" s="38"/>
      <c r="O30" s="36">
        <f t="shared" si="0"/>
        <v>2900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43</v>
      </c>
      <c r="AB30" s="37"/>
      <c r="AC30" s="37"/>
      <c r="AD30" s="38"/>
      <c r="AE30" s="36">
        <v>41</v>
      </c>
      <c r="AF30" s="37"/>
      <c r="AG30" s="37"/>
      <c r="AH30" s="38"/>
      <c r="AI30" s="36">
        <v>44</v>
      </c>
      <c r="AJ30" s="37"/>
      <c r="AK30" s="37"/>
      <c r="AL30" s="38"/>
      <c r="AM30" s="39">
        <f t="shared" si="1"/>
        <v>85</v>
      </c>
      <c r="AN30" s="39"/>
      <c r="AO30" s="39"/>
      <c r="AP30" s="39"/>
      <c r="AR30" s="9" t="s">
        <v>12</v>
      </c>
      <c r="AS30" s="11">
        <f>AI31</f>
        <v>11773</v>
      </c>
      <c r="AT30" s="11">
        <v>5597</v>
      </c>
      <c r="AU30" s="12">
        <f>IF(OR(AS30=0,AT30=0),"",ROUNDDOWN(AT30/AS30,4))</f>
        <v>0.47539999999999999</v>
      </c>
    </row>
    <row r="31" spans="2:47" s="4" customFormat="1" ht="22.5" customHeight="1" x14ac:dyDescent="0.2">
      <c r="B31" s="33" t="s">
        <v>32</v>
      </c>
      <c r="C31" s="34"/>
      <c r="D31" s="34"/>
      <c r="E31" s="35"/>
      <c r="F31" s="36">
        <v>523</v>
      </c>
      <c r="G31" s="37"/>
      <c r="H31" s="38"/>
      <c r="I31" s="36">
        <v>502</v>
      </c>
      <c r="J31" s="37"/>
      <c r="K31" s="38"/>
      <c r="L31" s="36">
        <v>527</v>
      </c>
      <c r="M31" s="37"/>
      <c r="N31" s="38"/>
      <c r="O31" s="36">
        <f t="shared" si="0"/>
        <v>1029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11861</v>
      </c>
      <c r="AB31" s="37"/>
      <c r="AC31" s="37"/>
      <c r="AD31" s="38"/>
      <c r="AE31" s="36">
        <f>SUM(I8:K32,AE8:AH30)</f>
        <v>10844</v>
      </c>
      <c r="AF31" s="37"/>
      <c r="AG31" s="37"/>
      <c r="AH31" s="38"/>
      <c r="AI31" s="36">
        <f>SUM(L8:N32,AI8:AL30)</f>
        <v>11773</v>
      </c>
      <c r="AJ31" s="37"/>
      <c r="AK31" s="37"/>
      <c r="AL31" s="38"/>
      <c r="AM31" s="39">
        <f t="shared" si="1"/>
        <v>22617</v>
      </c>
      <c r="AN31" s="39"/>
      <c r="AO31" s="39"/>
      <c r="AP31" s="39"/>
      <c r="AR31" s="9" t="s">
        <v>13</v>
      </c>
      <c r="AS31" s="11">
        <f>AM31</f>
        <v>22617</v>
      </c>
      <c r="AT31" s="11">
        <f>AT29+AT30</f>
        <v>9725</v>
      </c>
      <c r="AU31" s="12">
        <f>IF(OR(AS31=0,AT31=0),"",ROUNDDOWN(AT31/AS31,4))</f>
        <v>0.4299</v>
      </c>
    </row>
    <row r="32" spans="2:47" s="4" customFormat="1" ht="22.5" customHeight="1" x14ac:dyDescent="0.2">
      <c r="B32" s="50" t="s">
        <v>63</v>
      </c>
      <c r="C32" s="51"/>
      <c r="D32" s="51"/>
      <c r="E32" s="52"/>
      <c r="F32" s="53">
        <v>401</v>
      </c>
      <c r="G32" s="54"/>
      <c r="H32" s="55"/>
      <c r="I32" s="53">
        <v>344</v>
      </c>
      <c r="J32" s="54"/>
      <c r="K32" s="55"/>
      <c r="L32" s="53">
        <v>397</v>
      </c>
      <c r="M32" s="54"/>
      <c r="N32" s="55"/>
      <c r="O32" s="53">
        <f t="shared" si="0"/>
        <v>741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</row>
    <row r="33" spans="3:39" ht="15.75" customHeight="1" x14ac:dyDescent="0.2"/>
    <row r="34" spans="3:39" ht="18.75" customHeight="1" x14ac:dyDescent="0.2">
      <c r="D34" s="7" t="s">
        <v>64</v>
      </c>
      <c r="E34" s="47">
        <v>-24</v>
      </c>
      <c r="F34" s="47"/>
      <c r="G34" s="1" t="s">
        <v>8</v>
      </c>
      <c r="L34" s="1" t="s">
        <v>65</v>
      </c>
      <c r="O34" s="48">
        <v>-510</v>
      </c>
      <c r="P34" s="48"/>
      <c r="Q34" s="48"/>
      <c r="R34" s="48"/>
      <c r="S34" s="1" t="s">
        <v>8</v>
      </c>
      <c r="AG34" s="7" t="s">
        <v>66</v>
      </c>
      <c r="AH34" s="23">
        <f>AT31</f>
        <v>9725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7" t="s">
        <v>64</v>
      </c>
      <c r="E36" s="48">
        <v>-5</v>
      </c>
      <c r="F36" s="48"/>
      <c r="G36" s="1" t="s">
        <v>9</v>
      </c>
      <c r="L36" s="1" t="s">
        <v>65</v>
      </c>
      <c r="O36" s="48">
        <v>-132</v>
      </c>
      <c r="P36" s="48"/>
      <c r="Q36" s="48"/>
      <c r="R36" s="48"/>
      <c r="S36" s="1" t="s">
        <v>9</v>
      </c>
      <c r="Y36" s="1" t="s">
        <v>67</v>
      </c>
      <c r="AG36" s="7" t="s">
        <v>7</v>
      </c>
      <c r="AH36" s="23">
        <f>AT29</f>
        <v>4128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7"/>
    </row>
    <row r="38" spans="3:39" ht="18.75" customHeight="1" x14ac:dyDescent="0.2">
      <c r="C38" s="5" t="s">
        <v>74</v>
      </c>
      <c r="AG38" s="7" t="s">
        <v>12</v>
      </c>
      <c r="AH38" s="23">
        <f>AT30</f>
        <v>5597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7"/>
    </row>
    <row r="40" spans="3:39" ht="18.75" customHeight="1" x14ac:dyDescent="0.2">
      <c r="C40" s="6" t="s">
        <v>68</v>
      </c>
      <c r="AG40" s="7" t="s">
        <v>60</v>
      </c>
      <c r="AH40" s="49">
        <f>IF(OR(AH34=0,AM31=0),"",ROUNDDOWN(AH34/AM31*100,2))</f>
        <v>42.99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6</v>
      </c>
      <c r="I42" s="1" t="s">
        <v>8</v>
      </c>
      <c r="L42" s="1" t="s">
        <v>71</v>
      </c>
      <c r="T42" s="1">
        <v>3</v>
      </c>
      <c r="U42" s="1">
        <v>9</v>
      </c>
      <c r="V42" s="1" t="s">
        <v>8</v>
      </c>
    </row>
  </sheetData>
  <mergeCells count="284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2"/>
  <sheetViews>
    <sheetView topLeftCell="A31" workbookViewId="0">
      <selection activeCell="AS4" sqref="AS4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4" ht="18.75" customHeight="1" x14ac:dyDescent="0.2">
      <c r="AP2" s="10" t="s">
        <v>4</v>
      </c>
    </row>
    <row r="3" spans="2:44" ht="18.75" customHeight="1" x14ac:dyDescent="0.2">
      <c r="B3" s="22" t="s">
        <v>72</v>
      </c>
      <c r="C3" s="22"/>
      <c r="D3" s="22"/>
      <c r="E3" s="22"/>
      <c r="F3" s="22"/>
      <c r="G3" s="7"/>
      <c r="H3" s="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2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4" ht="18.75" customHeight="1" x14ac:dyDescent="0.2">
      <c r="D4" s="2"/>
      <c r="H4" s="8"/>
      <c r="I4" s="23" t="s">
        <v>9</v>
      </c>
      <c r="J4" s="23"/>
      <c r="K4" s="23"/>
      <c r="L4" s="23">
        <v>10682</v>
      </c>
      <c r="M4" s="23"/>
      <c r="N4" s="23"/>
      <c r="O4" s="5"/>
      <c r="P4" s="5"/>
      <c r="Q4" s="24" t="s">
        <v>14</v>
      </c>
      <c r="R4" s="24"/>
      <c r="S4" s="24"/>
      <c r="T4" s="25">
        <v>118.23</v>
      </c>
      <c r="U4" s="25"/>
      <c r="V4" s="25"/>
      <c r="W4" s="25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2">
      <c r="Z5" s="2"/>
      <c r="AA5" s="2"/>
      <c r="AB5" s="2"/>
      <c r="AC5" s="2"/>
      <c r="AD5" s="26">
        <v>45657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4" ht="6.75" customHeight="1" x14ac:dyDescent="0.2"/>
    <row r="7" spans="2:44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</row>
    <row r="8" spans="2:44" s="4" customFormat="1" ht="22.5" customHeight="1" x14ac:dyDescent="0.2">
      <c r="B8" s="33" t="s">
        <v>16</v>
      </c>
      <c r="C8" s="34"/>
      <c r="D8" s="34"/>
      <c r="E8" s="35"/>
      <c r="F8" s="40">
        <v>1815</v>
      </c>
      <c r="G8" s="41"/>
      <c r="H8" s="42"/>
      <c r="I8" s="40">
        <v>1747</v>
      </c>
      <c r="J8" s="41"/>
      <c r="K8" s="42"/>
      <c r="L8" s="40">
        <v>1861</v>
      </c>
      <c r="M8" s="41"/>
      <c r="N8" s="42"/>
      <c r="O8" s="40">
        <f t="shared" ref="O8:O32" si="0">I8+L8</f>
        <v>3608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484</v>
      </c>
      <c r="AB8" s="41"/>
      <c r="AC8" s="41"/>
      <c r="AD8" s="42"/>
      <c r="AE8" s="40">
        <v>460</v>
      </c>
      <c r="AF8" s="41"/>
      <c r="AG8" s="41"/>
      <c r="AH8" s="42"/>
      <c r="AI8" s="40">
        <v>483</v>
      </c>
      <c r="AJ8" s="41"/>
      <c r="AK8" s="41"/>
      <c r="AL8" s="42"/>
      <c r="AM8" s="32">
        <f t="shared" ref="AM8:AM31" si="1">AE8+AI8</f>
        <v>943</v>
      </c>
      <c r="AN8" s="32"/>
      <c r="AO8" s="32"/>
      <c r="AP8" s="32"/>
      <c r="AR8" s="3"/>
    </row>
    <row r="9" spans="2:44" s="4" customFormat="1" ht="22.5" customHeight="1" x14ac:dyDescent="0.2">
      <c r="B9" s="33" t="s">
        <v>25</v>
      </c>
      <c r="C9" s="34"/>
      <c r="D9" s="34"/>
      <c r="E9" s="35"/>
      <c r="F9" s="36">
        <v>103</v>
      </c>
      <c r="G9" s="37"/>
      <c r="H9" s="38"/>
      <c r="I9" s="36">
        <v>93</v>
      </c>
      <c r="J9" s="37"/>
      <c r="K9" s="38"/>
      <c r="L9" s="36">
        <v>68</v>
      </c>
      <c r="M9" s="37"/>
      <c r="N9" s="38"/>
      <c r="O9" s="36">
        <f t="shared" si="0"/>
        <v>161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55</v>
      </c>
      <c r="AB9" s="37"/>
      <c r="AC9" s="37"/>
      <c r="AD9" s="38"/>
      <c r="AE9" s="36">
        <v>52</v>
      </c>
      <c r="AF9" s="37"/>
      <c r="AG9" s="37"/>
      <c r="AH9" s="38"/>
      <c r="AI9" s="36">
        <v>54</v>
      </c>
      <c r="AJ9" s="37"/>
      <c r="AK9" s="37"/>
      <c r="AL9" s="38"/>
      <c r="AM9" s="39">
        <f t="shared" si="1"/>
        <v>106</v>
      </c>
      <c r="AN9" s="39"/>
      <c r="AO9" s="39"/>
      <c r="AP9" s="39"/>
      <c r="AR9" s="3"/>
    </row>
    <row r="10" spans="2:44" s="4" customFormat="1" ht="22.5" customHeight="1" x14ac:dyDescent="0.2">
      <c r="B10" s="33" t="s">
        <v>27</v>
      </c>
      <c r="C10" s="34"/>
      <c r="D10" s="34"/>
      <c r="E10" s="35"/>
      <c r="F10" s="36">
        <v>199</v>
      </c>
      <c r="G10" s="37"/>
      <c r="H10" s="38"/>
      <c r="I10" s="36">
        <v>167</v>
      </c>
      <c r="J10" s="37"/>
      <c r="K10" s="38"/>
      <c r="L10" s="36">
        <v>181</v>
      </c>
      <c r="M10" s="37"/>
      <c r="N10" s="38"/>
      <c r="O10" s="36">
        <f t="shared" si="0"/>
        <v>348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260</v>
      </c>
      <c r="AB10" s="37"/>
      <c r="AC10" s="37"/>
      <c r="AD10" s="38"/>
      <c r="AE10" s="36">
        <v>255</v>
      </c>
      <c r="AF10" s="37"/>
      <c r="AG10" s="37"/>
      <c r="AH10" s="38"/>
      <c r="AI10" s="36">
        <v>264</v>
      </c>
      <c r="AJ10" s="37"/>
      <c r="AK10" s="37"/>
      <c r="AL10" s="38"/>
      <c r="AM10" s="39">
        <f t="shared" si="1"/>
        <v>519</v>
      </c>
      <c r="AN10" s="39"/>
      <c r="AO10" s="39"/>
      <c r="AP10" s="39"/>
      <c r="AR10" s="3"/>
    </row>
    <row r="11" spans="2:44" s="4" customFormat="1" ht="22.5" customHeight="1" x14ac:dyDescent="0.2">
      <c r="B11" s="33" t="s">
        <v>30</v>
      </c>
      <c r="C11" s="34"/>
      <c r="D11" s="34"/>
      <c r="E11" s="35"/>
      <c r="F11" s="36">
        <v>110</v>
      </c>
      <c r="G11" s="37"/>
      <c r="H11" s="38"/>
      <c r="I11" s="36">
        <v>90</v>
      </c>
      <c r="J11" s="37"/>
      <c r="K11" s="38"/>
      <c r="L11" s="36">
        <v>115</v>
      </c>
      <c r="M11" s="37"/>
      <c r="N11" s="38"/>
      <c r="O11" s="36">
        <f t="shared" si="0"/>
        <v>205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429</v>
      </c>
      <c r="AB11" s="37"/>
      <c r="AC11" s="37"/>
      <c r="AD11" s="38"/>
      <c r="AE11" s="36">
        <v>432</v>
      </c>
      <c r="AF11" s="37"/>
      <c r="AG11" s="37"/>
      <c r="AH11" s="38"/>
      <c r="AI11" s="36">
        <v>478</v>
      </c>
      <c r="AJ11" s="37"/>
      <c r="AK11" s="37"/>
      <c r="AL11" s="38"/>
      <c r="AM11" s="39">
        <f t="shared" si="1"/>
        <v>910</v>
      </c>
      <c r="AN11" s="39"/>
      <c r="AO11" s="39"/>
      <c r="AP11" s="39"/>
      <c r="AR11" s="3"/>
    </row>
    <row r="12" spans="2:44" s="4" customFormat="1" ht="22.5" customHeight="1" x14ac:dyDescent="0.2">
      <c r="B12" s="33" t="s">
        <v>31</v>
      </c>
      <c r="C12" s="34"/>
      <c r="D12" s="34"/>
      <c r="E12" s="35"/>
      <c r="F12" s="36">
        <v>172</v>
      </c>
      <c r="G12" s="37"/>
      <c r="H12" s="38"/>
      <c r="I12" s="36">
        <v>154</v>
      </c>
      <c r="J12" s="37"/>
      <c r="K12" s="38"/>
      <c r="L12" s="36">
        <v>153</v>
      </c>
      <c r="M12" s="37"/>
      <c r="N12" s="38"/>
      <c r="O12" s="36">
        <f t="shared" si="0"/>
        <v>307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169</v>
      </c>
      <c r="AB12" s="37"/>
      <c r="AC12" s="37"/>
      <c r="AD12" s="38"/>
      <c r="AE12" s="36">
        <v>144</v>
      </c>
      <c r="AF12" s="37"/>
      <c r="AG12" s="37"/>
      <c r="AH12" s="38"/>
      <c r="AI12" s="36">
        <v>168</v>
      </c>
      <c r="AJ12" s="37"/>
      <c r="AK12" s="37"/>
      <c r="AL12" s="38"/>
      <c r="AM12" s="39">
        <f t="shared" si="1"/>
        <v>312</v>
      </c>
      <c r="AN12" s="39"/>
      <c r="AO12" s="39"/>
      <c r="AP12" s="39"/>
      <c r="AR12" s="3"/>
    </row>
    <row r="13" spans="2:44" s="4" customFormat="1" ht="22.5" customHeight="1" x14ac:dyDescent="0.2">
      <c r="B13" s="33" t="s">
        <v>33</v>
      </c>
      <c r="C13" s="34"/>
      <c r="D13" s="34"/>
      <c r="E13" s="35"/>
      <c r="F13" s="36">
        <v>109</v>
      </c>
      <c r="G13" s="37"/>
      <c r="H13" s="38"/>
      <c r="I13" s="36">
        <v>86</v>
      </c>
      <c r="J13" s="37"/>
      <c r="K13" s="38"/>
      <c r="L13" s="36">
        <v>89</v>
      </c>
      <c r="M13" s="37"/>
      <c r="N13" s="38"/>
      <c r="O13" s="36">
        <f t="shared" si="0"/>
        <v>175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127</v>
      </c>
      <c r="AB13" s="37"/>
      <c r="AC13" s="37"/>
      <c r="AD13" s="38"/>
      <c r="AE13" s="36">
        <v>114</v>
      </c>
      <c r="AF13" s="37"/>
      <c r="AG13" s="37"/>
      <c r="AH13" s="38"/>
      <c r="AI13" s="36">
        <v>118</v>
      </c>
      <c r="AJ13" s="37"/>
      <c r="AK13" s="37"/>
      <c r="AL13" s="38"/>
      <c r="AM13" s="39">
        <f t="shared" si="1"/>
        <v>232</v>
      </c>
      <c r="AN13" s="39"/>
      <c r="AO13" s="39"/>
      <c r="AP13" s="39"/>
      <c r="AR13" s="3"/>
    </row>
    <row r="14" spans="2:44" s="4" customFormat="1" ht="22.5" customHeight="1" x14ac:dyDescent="0.2">
      <c r="B14" s="33" t="s">
        <v>34</v>
      </c>
      <c r="C14" s="34"/>
      <c r="D14" s="34"/>
      <c r="E14" s="35"/>
      <c r="F14" s="36">
        <v>6</v>
      </c>
      <c r="G14" s="37"/>
      <c r="H14" s="38"/>
      <c r="I14" s="36">
        <v>7</v>
      </c>
      <c r="J14" s="37"/>
      <c r="K14" s="38"/>
      <c r="L14" s="36">
        <v>4</v>
      </c>
      <c r="M14" s="37"/>
      <c r="N14" s="38"/>
      <c r="O14" s="36">
        <f t="shared" si="0"/>
        <v>11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1284</v>
      </c>
      <c r="AB14" s="37"/>
      <c r="AC14" s="37"/>
      <c r="AD14" s="38"/>
      <c r="AE14" s="36">
        <v>1147</v>
      </c>
      <c r="AF14" s="37"/>
      <c r="AG14" s="37"/>
      <c r="AH14" s="38"/>
      <c r="AI14" s="36">
        <v>1257</v>
      </c>
      <c r="AJ14" s="37"/>
      <c r="AK14" s="37"/>
      <c r="AL14" s="38"/>
      <c r="AM14" s="39">
        <f t="shared" si="1"/>
        <v>2404</v>
      </c>
      <c r="AN14" s="39"/>
      <c r="AO14" s="39"/>
      <c r="AP14" s="39"/>
      <c r="AR14" s="3"/>
    </row>
    <row r="15" spans="2:44" s="4" customFormat="1" ht="22.5" customHeight="1" x14ac:dyDescent="0.2">
      <c r="B15" s="33" t="s">
        <v>39</v>
      </c>
      <c r="C15" s="34"/>
      <c r="D15" s="34"/>
      <c r="E15" s="35"/>
      <c r="F15" s="36">
        <v>238</v>
      </c>
      <c r="G15" s="37"/>
      <c r="H15" s="38"/>
      <c r="I15" s="36">
        <v>233</v>
      </c>
      <c r="J15" s="37"/>
      <c r="K15" s="38"/>
      <c r="L15" s="36">
        <v>264</v>
      </c>
      <c r="M15" s="37"/>
      <c r="N15" s="38"/>
      <c r="O15" s="36">
        <f t="shared" si="0"/>
        <v>497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17</v>
      </c>
      <c r="AB15" s="37"/>
      <c r="AC15" s="37"/>
      <c r="AD15" s="38"/>
      <c r="AE15" s="36">
        <v>8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22</v>
      </c>
      <c r="AN15" s="39"/>
      <c r="AO15" s="39"/>
      <c r="AP15" s="39"/>
      <c r="AR15" s="3"/>
    </row>
    <row r="16" spans="2:44" s="4" customFormat="1" ht="22.5" customHeight="1" x14ac:dyDescent="0.2">
      <c r="B16" s="33" t="s">
        <v>6</v>
      </c>
      <c r="C16" s="34"/>
      <c r="D16" s="34"/>
      <c r="E16" s="35"/>
      <c r="F16" s="36">
        <v>223</v>
      </c>
      <c r="G16" s="37"/>
      <c r="H16" s="38"/>
      <c r="I16" s="36">
        <v>195</v>
      </c>
      <c r="J16" s="37"/>
      <c r="K16" s="38"/>
      <c r="L16" s="36">
        <v>229</v>
      </c>
      <c r="M16" s="37"/>
      <c r="N16" s="38"/>
      <c r="O16" s="36">
        <f t="shared" si="0"/>
        <v>424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50</v>
      </c>
      <c r="AB16" s="37"/>
      <c r="AC16" s="37"/>
      <c r="AD16" s="38"/>
      <c r="AE16" s="36">
        <v>38</v>
      </c>
      <c r="AF16" s="37"/>
      <c r="AG16" s="37"/>
      <c r="AH16" s="38"/>
      <c r="AI16" s="36">
        <v>43</v>
      </c>
      <c r="AJ16" s="37"/>
      <c r="AK16" s="37"/>
      <c r="AL16" s="38"/>
      <c r="AM16" s="39">
        <f t="shared" si="1"/>
        <v>81</v>
      </c>
      <c r="AN16" s="39"/>
      <c r="AO16" s="39"/>
      <c r="AP16" s="39"/>
      <c r="AR16" s="3"/>
    </row>
    <row r="17" spans="2:47" s="4" customFormat="1" ht="22.5" customHeight="1" x14ac:dyDescent="0.2">
      <c r="B17" s="33" t="s">
        <v>22</v>
      </c>
      <c r="C17" s="34"/>
      <c r="D17" s="34"/>
      <c r="E17" s="35"/>
      <c r="F17" s="36">
        <v>156</v>
      </c>
      <c r="G17" s="37"/>
      <c r="H17" s="38"/>
      <c r="I17" s="36">
        <v>202</v>
      </c>
      <c r="J17" s="37"/>
      <c r="K17" s="38"/>
      <c r="L17" s="36">
        <v>210</v>
      </c>
      <c r="M17" s="37"/>
      <c r="N17" s="38"/>
      <c r="O17" s="36">
        <f t="shared" si="0"/>
        <v>412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222</v>
      </c>
      <c r="AB17" s="37"/>
      <c r="AC17" s="37"/>
      <c r="AD17" s="38"/>
      <c r="AE17" s="36">
        <v>207</v>
      </c>
      <c r="AF17" s="37"/>
      <c r="AG17" s="37"/>
      <c r="AH17" s="38"/>
      <c r="AI17" s="36">
        <v>226</v>
      </c>
      <c r="AJ17" s="37"/>
      <c r="AK17" s="37"/>
      <c r="AL17" s="38"/>
      <c r="AM17" s="39">
        <f t="shared" si="1"/>
        <v>433</v>
      </c>
      <c r="AN17" s="39"/>
      <c r="AO17" s="39"/>
      <c r="AP17" s="39"/>
      <c r="AR17" s="3"/>
    </row>
    <row r="18" spans="2:47" s="4" customFormat="1" ht="22.5" customHeight="1" x14ac:dyDescent="0.2">
      <c r="B18" s="33" t="s">
        <v>44</v>
      </c>
      <c r="C18" s="34"/>
      <c r="D18" s="34"/>
      <c r="E18" s="35"/>
      <c r="F18" s="36">
        <v>144</v>
      </c>
      <c r="G18" s="37"/>
      <c r="H18" s="38"/>
      <c r="I18" s="36">
        <v>141</v>
      </c>
      <c r="J18" s="37"/>
      <c r="K18" s="38"/>
      <c r="L18" s="36">
        <v>167</v>
      </c>
      <c r="M18" s="37"/>
      <c r="N18" s="38"/>
      <c r="O18" s="36">
        <f t="shared" si="0"/>
        <v>308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220</v>
      </c>
      <c r="AB18" s="37"/>
      <c r="AC18" s="37"/>
      <c r="AD18" s="38"/>
      <c r="AE18" s="36">
        <v>169</v>
      </c>
      <c r="AF18" s="37"/>
      <c r="AG18" s="37"/>
      <c r="AH18" s="38"/>
      <c r="AI18" s="36">
        <v>186</v>
      </c>
      <c r="AJ18" s="37"/>
      <c r="AK18" s="37"/>
      <c r="AL18" s="38"/>
      <c r="AM18" s="39">
        <f t="shared" si="1"/>
        <v>355</v>
      </c>
      <c r="AN18" s="39"/>
      <c r="AO18" s="39"/>
      <c r="AP18" s="39"/>
      <c r="AR18" s="3"/>
    </row>
    <row r="19" spans="2:47" s="4" customFormat="1" ht="22.5" customHeight="1" x14ac:dyDescent="0.2">
      <c r="B19" s="33" t="s">
        <v>46</v>
      </c>
      <c r="C19" s="34"/>
      <c r="D19" s="34"/>
      <c r="E19" s="35"/>
      <c r="F19" s="36">
        <v>129</v>
      </c>
      <c r="G19" s="37"/>
      <c r="H19" s="38"/>
      <c r="I19" s="36">
        <v>118</v>
      </c>
      <c r="J19" s="37"/>
      <c r="K19" s="38"/>
      <c r="L19" s="36">
        <v>120</v>
      </c>
      <c r="M19" s="37"/>
      <c r="N19" s="38"/>
      <c r="O19" s="36">
        <f t="shared" si="0"/>
        <v>238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62</v>
      </c>
      <c r="AB19" s="37"/>
      <c r="AC19" s="37"/>
      <c r="AD19" s="38"/>
      <c r="AE19" s="36">
        <v>44</v>
      </c>
      <c r="AF19" s="37"/>
      <c r="AG19" s="37"/>
      <c r="AH19" s="38"/>
      <c r="AI19" s="36">
        <v>54</v>
      </c>
      <c r="AJ19" s="37"/>
      <c r="AK19" s="37"/>
      <c r="AL19" s="38"/>
      <c r="AM19" s="39">
        <f t="shared" si="1"/>
        <v>98</v>
      </c>
      <c r="AN19" s="39"/>
      <c r="AO19" s="39"/>
      <c r="AP19" s="39"/>
      <c r="AR19" s="3"/>
    </row>
    <row r="20" spans="2:47" s="4" customFormat="1" ht="22.5" customHeight="1" x14ac:dyDescent="0.2">
      <c r="B20" s="33" t="s">
        <v>1</v>
      </c>
      <c r="C20" s="34"/>
      <c r="D20" s="34"/>
      <c r="E20" s="35"/>
      <c r="F20" s="36">
        <v>68</v>
      </c>
      <c r="G20" s="37"/>
      <c r="H20" s="38"/>
      <c r="I20" s="36">
        <v>56</v>
      </c>
      <c r="J20" s="37"/>
      <c r="K20" s="38"/>
      <c r="L20" s="36">
        <v>55</v>
      </c>
      <c r="M20" s="37"/>
      <c r="N20" s="38"/>
      <c r="O20" s="36">
        <f t="shared" si="0"/>
        <v>111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105</v>
      </c>
      <c r="AB20" s="37"/>
      <c r="AC20" s="37"/>
      <c r="AD20" s="38"/>
      <c r="AE20" s="36">
        <v>85</v>
      </c>
      <c r="AF20" s="37"/>
      <c r="AG20" s="37"/>
      <c r="AH20" s="38"/>
      <c r="AI20" s="36">
        <v>120</v>
      </c>
      <c r="AJ20" s="37"/>
      <c r="AK20" s="37"/>
      <c r="AL20" s="38"/>
      <c r="AM20" s="39">
        <f t="shared" si="1"/>
        <v>205</v>
      </c>
      <c r="AN20" s="39"/>
      <c r="AO20" s="39"/>
      <c r="AP20" s="39"/>
      <c r="AR20" s="3"/>
    </row>
    <row r="21" spans="2:47" s="4" customFormat="1" ht="22.5" customHeight="1" x14ac:dyDescent="0.2">
      <c r="B21" s="33" t="s">
        <v>10</v>
      </c>
      <c r="C21" s="34"/>
      <c r="D21" s="34"/>
      <c r="E21" s="35"/>
      <c r="F21" s="36">
        <v>71</v>
      </c>
      <c r="G21" s="37"/>
      <c r="H21" s="38"/>
      <c r="I21" s="36">
        <v>44</v>
      </c>
      <c r="J21" s="37"/>
      <c r="K21" s="38"/>
      <c r="L21" s="36">
        <v>57</v>
      </c>
      <c r="M21" s="37"/>
      <c r="N21" s="38"/>
      <c r="O21" s="36">
        <f t="shared" si="0"/>
        <v>101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102</v>
      </c>
      <c r="AB21" s="37"/>
      <c r="AC21" s="37"/>
      <c r="AD21" s="38"/>
      <c r="AE21" s="36">
        <v>82</v>
      </c>
      <c r="AF21" s="37"/>
      <c r="AG21" s="37"/>
      <c r="AH21" s="38"/>
      <c r="AI21" s="36">
        <v>102</v>
      </c>
      <c r="AJ21" s="37"/>
      <c r="AK21" s="37"/>
      <c r="AL21" s="38"/>
      <c r="AM21" s="39">
        <f t="shared" si="1"/>
        <v>184</v>
      </c>
      <c r="AN21" s="39"/>
      <c r="AO21" s="39"/>
      <c r="AP21" s="39"/>
      <c r="AR21" s="3"/>
    </row>
    <row r="22" spans="2:47" s="4" customFormat="1" ht="22.5" customHeight="1" x14ac:dyDescent="0.2">
      <c r="B22" s="33" t="s">
        <v>52</v>
      </c>
      <c r="C22" s="34"/>
      <c r="D22" s="34"/>
      <c r="E22" s="35"/>
      <c r="F22" s="36">
        <v>46</v>
      </c>
      <c r="G22" s="37"/>
      <c r="H22" s="38"/>
      <c r="I22" s="36">
        <v>31</v>
      </c>
      <c r="J22" s="37"/>
      <c r="K22" s="38"/>
      <c r="L22" s="36">
        <v>42</v>
      </c>
      <c r="M22" s="37"/>
      <c r="N22" s="38"/>
      <c r="O22" s="36">
        <f t="shared" si="0"/>
        <v>73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251</v>
      </c>
      <c r="AB22" s="37"/>
      <c r="AC22" s="37"/>
      <c r="AD22" s="38"/>
      <c r="AE22" s="36">
        <v>233</v>
      </c>
      <c r="AF22" s="37"/>
      <c r="AG22" s="37"/>
      <c r="AH22" s="38"/>
      <c r="AI22" s="36">
        <v>272</v>
      </c>
      <c r="AJ22" s="37"/>
      <c r="AK22" s="37"/>
      <c r="AL22" s="38"/>
      <c r="AM22" s="39">
        <f t="shared" si="1"/>
        <v>505</v>
      </c>
      <c r="AN22" s="39"/>
      <c r="AO22" s="39"/>
      <c r="AP22" s="39"/>
      <c r="AR22" s="3"/>
    </row>
    <row r="23" spans="2:47" s="4" customFormat="1" ht="22.5" customHeight="1" x14ac:dyDescent="0.2">
      <c r="B23" s="33" t="s">
        <v>43</v>
      </c>
      <c r="C23" s="34"/>
      <c r="D23" s="34"/>
      <c r="E23" s="35"/>
      <c r="F23" s="36">
        <v>170</v>
      </c>
      <c r="G23" s="37"/>
      <c r="H23" s="38"/>
      <c r="I23" s="36">
        <v>143</v>
      </c>
      <c r="J23" s="37"/>
      <c r="K23" s="38"/>
      <c r="L23" s="36">
        <v>175</v>
      </c>
      <c r="M23" s="37"/>
      <c r="N23" s="38"/>
      <c r="O23" s="36">
        <f t="shared" si="0"/>
        <v>318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 x14ac:dyDescent="0.2">
      <c r="B24" s="33" t="s">
        <v>54</v>
      </c>
      <c r="C24" s="34"/>
      <c r="D24" s="34"/>
      <c r="E24" s="35"/>
      <c r="F24" s="36">
        <v>214</v>
      </c>
      <c r="G24" s="37"/>
      <c r="H24" s="38"/>
      <c r="I24" s="36">
        <v>196</v>
      </c>
      <c r="J24" s="37"/>
      <c r="K24" s="38"/>
      <c r="L24" s="36">
        <v>217</v>
      </c>
      <c r="M24" s="37"/>
      <c r="N24" s="38"/>
      <c r="O24" s="36">
        <f t="shared" si="0"/>
        <v>413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132</v>
      </c>
      <c r="AB24" s="37"/>
      <c r="AC24" s="37"/>
      <c r="AD24" s="38"/>
      <c r="AE24" s="36">
        <v>108</v>
      </c>
      <c r="AF24" s="37"/>
      <c r="AG24" s="37"/>
      <c r="AH24" s="38"/>
      <c r="AI24" s="36">
        <v>112</v>
      </c>
      <c r="AJ24" s="37"/>
      <c r="AK24" s="37"/>
      <c r="AL24" s="38"/>
      <c r="AM24" s="39">
        <f t="shared" si="1"/>
        <v>220</v>
      </c>
      <c r="AN24" s="39"/>
      <c r="AO24" s="39"/>
      <c r="AP24" s="39"/>
      <c r="AR24" s="3"/>
    </row>
    <row r="25" spans="2:47" s="4" customFormat="1" ht="22.5" customHeight="1" x14ac:dyDescent="0.2">
      <c r="B25" s="33" t="s">
        <v>56</v>
      </c>
      <c r="C25" s="34"/>
      <c r="D25" s="34"/>
      <c r="E25" s="35"/>
      <c r="F25" s="36">
        <v>162</v>
      </c>
      <c r="G25" s="37"/>
      <c r="H25" s="38"/>
      <c r="I25" s="36">
        <v>142</v>
      </c>
      <c r="J25" s="37"/>
      <c r="K25" s="38"/>
      <c r="L25" s="36">
        <v>153</v>
      </c>
      <c r="M25" s="37"/>
      <c r="N25" s="38"/>
      <c r="O25" s="36">
        <f t="shared" si="0"/>
        <v>295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231</v>
      </c>
      <c r="AB25" s="37"/>
      <c r="AC25" s="37"/>
      <c r="AD25" s="38"/>
      <c r="AE25" s="36">
        <v>170</v>
      </c>
      <c r="AF25" s="37"/>
      <c r="AG25" s="37"/>
      <c r="AH25" s="38"/>
      <c r="AI25" s="36">
        <v>188</v>
      </c>
      <c r="AJ25" s="37"/>
      <c r="AK25" s="37"/>
      <c r="AL25" s="38"/>
      <c r="AM25" s="39">
        <f t="shared" si="1"/>
        <v>358</v>
      </c>
      <c r="AN25" s="39"/>
      <c r="AO25" s="39"/>
      <c r="AP25" s="39"/>
      <c r="AR25" s="3"/>
    </row>
    <row r="26" spans="2:47" s="4" customFormat="1" ht="22.5" customHeight="1" x14ac:dyDescent="0.2">
      <c r="B26" s="33" t="s">
        <v>57</v>
      </c>
      <c r="C26" s="34"/>
      <c r="D26" s="34"/>
      <c r="E26" s="35"/>
      <c r="F26" s="36">
        <v>160</v>
      </c>
      <c r="G26" s="37"/>
      <c r="H26" s="38"/>
      <c r="I26" s="36">
        <v>143</v>
      </c>
      <c r="J26" s="37"/>
      <c r="K26" s="38"/>
      <c r="L26" s="36">
        <v>148</v>
      </c>
      <c r="M26" s="37"/>
      <c r="N26" s="38"/>
      <c r="O26" s="36">
        <f t="shared" si="0"/>
        <v>291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139</v>
      </c>
      <c r="AB26" s="37"/>
      <c r="AC26" s="37"/>
      <c r="AD26" s="38"/>
      <c r="AE26" s="36">
        <v>121</v>
      </c>
      <c r="AF26" s="37"/>
      <c r="AG26" s="37"/>
      <c r="AH26" s="38"/>
      <c r="AI26" s="36">
        <v>133</v>
      </c>
      <c r="AJ26" s="37"/>
      <c r="AK26" s="37"/>
      <c r="AL26" s="38"/>
      <c r="AM26" s="39">
        <f t="shared" si="1"/>
        <v>254</v>
      </c>
      <c r="AN26" s="39"/>
      <c r="AO26" s="39"/>
      <c r="AP26" s="39"/>
      <c r="AR26" s="3"/>
    </row>
    <row r="27" spans="2:47" s="4" customFormat="1" ht="22.5" customHeight="1" x14ac:dyDescent="0.2">
      <c r="B27" s="33" t="s">
        <v>0</v>
      </c>
      <c r="C27" s="34"/>
      <c r="D27" s="34"/>
      <c r="E27" s="35"/>
      <c r="F27" s="36">
        <v>136</v>
      </c>
      <c r="G27" s="37"/>
      <c r="H27" s="38"/>
      <c r="I27" s="36">
        <v>124</v>
      </c>
      <c r="J27" s="37"/>
      <c r="K27" s="38"/>
      <c r="L27" s="36">
        <v>128</v>
      </c>
      <c r="M27" s="37"/>
      <c r="N27" s="38"/>
      <c r="O27" s="36">
        <f t="shared" si="0"/>
        <v>252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140</v>
      </c>
      <c r="AB27" s="37"/>
      <c r="AC27" s="37"/>
      <c r="AD27" s="38"/>
      <c r="AE27" s="36">
        <v>119</v>
      </c>
      <c r="AF27" s="37"/>
      <c r="AG27" s="37"/>
      <c r="AH27" s="38"/>
      <c r="AI27" s="36">
        <v>89</v>
      </c>
      <c r="AJ27" s="37"/>
      <c r="AK27" s="37"/>
      <c r="AL27" s="38"/>
      <c r="AM27" s="39">
        <f t="shared" si="1"/>
        <v>208</v>
      </c>
      <c r="AN27" s="39"/>
      <c r="AO27" s="39"/>
      <c r="AP27" s="39"/>
      <c r="AR27" s="3"/>
    </row>
    <row r="28" spans="2:47" s="4" customFormat="1" ht="22.5" customHeight="1" x14ac:dyDescent="0.2">
      <c r="B28" s="33" t="s">
        <v>58</v>
      </c>
      <c r="C28" s="34"/>
      <c r="D28" s="34"/>
      <c r="E28" s="35"/>
      <c r="F28" s="36">
        <v>52</v>
      </c>
      <c r="G28" s="37"/>
      <c r="H28" s="38"/>
      <c r="I28" s="36">
        <v>41</v>
      </c>
      <c r="J28" s="37"/>
      <c r="K28" s="38"/>
      <c r="L28" s="36">
        <v>52</v>
      </c>
      <c r="M28" s="37"/>
      <c r="N28" s="38"/>
      <c r="O28" s="36">
        <f t="shared" si="0"/>
        <v>93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190</v>
      </c>
      <c r="AB28" s="37"/>
      <c r="AC28" s="37"/>
      <c r="AD28" s="38"/>
      <c r="AE28" s="36">
        <v>156</v>
      </c>
      <c r="AF28" s="37"/>
      <c r="AG28" s="37"/>
      <c r="AH28" s="38"/>
      <c r="AI28" s="36">
        <v>184</v>
      </c>
      <c r="AJ28" s="37"/>
      <c r="AK28" s="37"/>
      <c r="AL28" s="38"/>
      <c r="AM28" s="39">
        <f t="shared" si="1"/>
        <v>340</v>
      </c>
      <c r="AN28" s="39"/>
      <c r="AO28" s="39"/>
      <c r="AP28" s="39"/>
      <c r="AR28" s="9"/>
      <c r="AS28" s="9" t="s">
        <v>41</v>
      </c>
      <c r="AT28" s="9" t="s">
        <v>5</v>
      </c>
      <c r="AU28" s="9" t="s">
        <v>60</v>
      </c>
    </row>
    <row r="29" spans="2:47" s="4" customFormat="1" ht="22.5" customHeight="1" x14ac:dyDescent="0.2">
      <c r="B29" s="33" t="s">
        <v>61</v>
      </c>
      <c r="C29" s="34"/>
      <c r="D29" s="34"/>
      <c r="E29" s="35"/>
      <c r="F29" s="36">
        <v>81</v>
      </c>
      <c r="G29" s="37"/>
      <c r="H29" s="38"/>
      <c r="I29" s="36">
        <v>63</v>
      </c>
      <c r="J29" s="37"/>
      <c r="K29" s="38"/>
      <c r="L29" s="36">
        <v>82</v>
      </c>
      <c r="M29" s="37"/>
      <c r="N29" s="38"/>
      <c r="O29" s="36">
        <f t="shared" si="0"/>
        <v>145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194</v>
      </c>
      <c r="AB29" s="37"/>
      <c r="AC29" s="37"/>
      <c r="AD29" s="38"/>
      <c r="AE29" s="36">
        <v>191</v>
      </c>
      <c r="AF29" s="37"/>
      <c r="AG29" s="37"/>
      <c r="AH29" s="38"/>
      <c r="AI29" s="36">
        <v>134</v>
      </c>
      <c r="AJ29" s="37"/>
      <c r="AK29" s="37"/>
      <c r="AL29" s="38"/>
      <c r="AM29" s="39">
        <f t="shared" si="1"/>
        <v>325</v>
      </c>
      <c r="AN29" s="39"/>
      <c r="AO29" s="39"/>
      <c r="AP29" s="39"/>
      <c r="AR29" s="9" t="s">
        <v>7</v>
      </c>
      <c r="AS29" s="11">
        <f>AE31</f>
        <v>10809</v>
      </c>
      <c r="AT29" s="11">
        <v>4117</v>
      </c>
      <c r="AU29" s="12">
        <f>IF(OR(AS29=0,AT29=0),"",ROUNDDOWN(AT29/AS29,4))</f>
        <v>0.38080000000000003</v>
      </c>
    </row>
    <row r="30" spans="2:47" s="4" customFormat="1" ht="22.5" customHeight="1" x14ac:dyDescent="0.2">
      <c r="B30" s="33" t="s">
        <v>11</v>
      </c>
      <c r="C30" s="34"/>
      <c r="D30" s="34"/>
      <c r="E30" s="35"/>
      <c r="F30" s="36">
        <v>1440</v>
      </c>
      <c r="G30" s="37"/>
      <c r="H30" s="38"/>
      <c r="I30" s="36">
        <v>1367</v>
      </c>
      <c r="J30" s="37"/>
      <c r="K30" s="38"/>
      <c r="L30" s="36">
        <v>1528</v>
      </c>
      <c r="M30" s="37"/>
      <c r="N30" s="38"/>
      <c r="O30" s="36">
        <f t="shared" si="0"/>
        <v>2895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43</v>
      </c>
      <c r="AB30" s="37"/>
      <c r="AC30" s="37"/>
      <c r="AD30" s="38"/>
      <c r="AE30" s="36">
        <v>40</v>
      </c>
      <c r="AF30" s="37"/>
      <c r="AG30" s="37"/>
      <c r="AH30" s="38"/>
      <c r="AI30" s="36">
        <v>43</v>
      </c>
      <c r="AJ30" s="37"/>
      <c r="AK30" s="37"/>
      <c r="AL30" s="38"/>
      <c r="AM30" s="39">
        <f t="shared" si="1"/>
        <v>83</v>
      </c>
      <c r="AN30" s="39"/>
      <c r="AO30" s="39"/>
      <c r="AP30" s="39"/>
      <c r="AR30" s="9" t="s">
        <v>12</v>
      </c>
      <c r="AS30" s="11">
        <f>AI31</f>
        <v>11748</v>
      </c>
      <c r="AT30" s="11">
        <v>5579</v>
      </c>
      <c r="AU30" s="12">
        <f>IF(OR(AS30=0,AT30=0),"",ROUNDDOWN(AT30/AS30,4))</f>
        <v>0.4748</v>
      </c>
    </row>
    <row r="31" spans="2:47" s="4" customFormat="1" ht="22.5" customHeight="1" x14ac:dyDescent="0.2">
      <c r="B31" s="33" t="s">
        <v>32</v>
      </c>
      <c r="C31" s="34"/>
      <c r="D31" s="34"/>
      <c r="E31" s="35"/>
      <c r="F31" s="36">
        <v>523</v>
      </c>
      <c r="G31" s="37"/>
      <c r="H31" s="38"/>
      <c r="I31" s="36">
        <v>501</v>
      </c>
      <c r="J31" s="37"/>
      <c r="K31" s="38"/>
      <c r="L31" s="36">
        <v>525</v>
      </c>
      <c r="M31" s="37"/>
      <c r="N31" s="38"/>
      <c r="O31" s="36">
        <f t="shared" si="0"/>
        <v>1026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11838</v>
      </c>
      <c r="AB31" s="37"/>
      <c r="AC31" s="37"/>
      <c r="AD31" s="38"/>
      <c r="AE31" s="36">
        <f>SUM(I8:K32,AE8:AH30)</f>
        <v>10809</v>
      </c>
      <c r="AF31" s="37"/>
      <c r="AG31" s="37"/>
      <c r="AH31" s="38"/>
      <c r="AI31" s="36">
        <f>SUM(L8:N32,AI8:AL30)</f>
        <v>11748</v>
      </c>
      <c r="AJ31" s="37"/>
      <c r="AK31" s="37"/>
      <c r="AL31" s="38"/>
      <c r="AM31" s="39">
        <f t="shared" si="1"/>
        <v>22557</v>
      </c>
      <c r="AN31" s="39"/>
      <c r="AO31" s="39"/>
      <c r="AP31" s="39"/>
      <c r="AR31" s="9" t="s">
        <v>13</v>
      </c>
      <c r="AS31" s="11">
        <f>AM31</f>
        <v>22557</v>
      </c>
      <c r="AT31" s="11">
        <f>AT29+AT30</f>
        <v>9696</v>
      </c>
      <c r="AU31" s="12">
        <f>IF(OR(AS31=0,AT31=0),"",ROUNDDOWN(AT31/AS31,4))</f>
        <v>0.42980000000000002</v>
      </c>
    </row>
    <row r="32" spans="2:47" s="4" customFormat="1" ht="22.5" customHeight="1" x14ac:dyDescent="0.2">
      <c r="B32" s="50" t="s">
        <v>63</v>
      </c>
      <c r="C32" s="51"/>
      <c r="D32" s="51"/>
      <c r="E32" s="52"/>
      <c r="F32" s="53">
        <v>400</v>
      </c>
      <c r="G32" s="54"/>
      <c r="H32" s="55"/>
      <c r="I32" s="53">
        <v>344</v>
      </c>
      <c r="J32" s="54"/>
      <c r="K32" s="55"/>
      <c r="L32" s="53">
        <v>397</v>
      </c>
      <c r="M32" s="54"/>
      <c r="N32" s="55"/>
      <c r="O32" s="53">
        <f t="shared" si="0"/>
        <v>741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</row>
    <row r="33" spans="3:39" ht="15.75" customHeight="1" x14ac:dyDescent="0.2"/>
    <row r="34" spans="3:39" ht="18.75" customHeight="1" x14ac:dyDescent="0.2">
      <c r="D34" s="7" t="s">
        <v>64</v>
      </c>
      <c r="E34" s="47">
        <v>-60</v>
      </c>
      <c r="F34" s="47"/>
      <c r="G34" s="1" t="s">
        <v>8</v>
      </c>
      <c r="L34" s="1" t="s">
        <v>65</v>
      </c>
      <c r="O34" s="48">
        <v>-503</v>
      </c>
      <c r="P34" s="48"/>
      <c r="Q34" s="48"/>
      <c r="R34" s="48"/>
      <c r="S34" s="1" t="s">
        <v>8</v>
      </c>
      <c r="AG34" s="7" t="s">
        <v>66</v>
      </c>
      <c r="AH34" s="23">
        <f>AT31</f>
        <v>9696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7" t="s">
        <v>64</v>
      </c>
      <c r="E36" s="48">
        <v>-23</v>
      </c>
      <c r="F36" s="48"/>
      <c r="G36" s="1" t="s">
        <v>9</v>
      </c>
      <c r="L36" s="1" t="s">
        <v>65</v>
      </c>
      <c r="O36" s="48">
        <v>-119</v>
      </c>
      <c r="P36" s="48"/>
      <c r="Q36" s="48"/>
      <c r="R36" s="48"/>
      <c r="S36" s="1" t="s">
        <v>9</v>
      </c>
      <c r="Y36" s="1" t="s">
        <v>67</v>
      </c>
      <c r="AG36" s="7" t="s">
        <v>7</v>
      </c>
      <c r="AH36" s="23">
        <f>AT29</f>
        <v>4117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7"/>
    </row>
    <row r="38" spans="3:39" ht="18.75" customHeight="1" x14ac:dyDescent="0.2">
      <c r="C38" s="5" t="s">
        <v>74</v>
      </c>
      <c r="AG38" s="7" t="s">
        <v>12</v>
      </c>
      <c r="AH38" s="23">
        <f>AT30</f>
        <v>5579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7"/>
    </row>
    <row r="40" spans="3:39" ht="18.75" customHeight="1" x14ac:dyDescent="0.2">
      <c r="C40" s="6" t="s">
        <v>68</v>
      </c>
      <c r="AG40" s="7" t="s">
        <v>60</v>
      </c>
      <c r="AH40" s="49">
        <f>IF(OR(AH34=0,AM31=0),"",ROUNDDOWN(AH34/AM31*100,2))</f>
        <v>42.98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8</v>
      </c>
      <c r="I42" s="1" t="s">
        <v>8</v>
      </c>
      <c r="L42" s="1" t="s">
        <v>71</v>
      </c>
      <c r="T42" s="1">
        <v>6</v>
      </c>
      <c r="U42" s="1">
        <v>7</v>
      </c>
      <c r="V42" s="1" t="s">
        <v>8</v>
      </c>
    </row>
  </sheetData>
  <mergeCells count="284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2"/>
  <sheetViews>
    <sheetView workbookViewId="0">
      <selection activeCell="AS4" sqref="AS4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2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4" ht="18.75" customHeight="1" x14ac:dyDescent="0.2">
      <c r="AP2" s="10" t="s">
        <v>4</v>
      </c>
    </row>
    <row r="3" spans="2:44" ht="18.75" customHeight="1" x14ac:dyDescent="0.2">
      <c r="B3" s="22" t="s">
        <v>72</v>
      </c>
      <c r="C3" s="22"/>
      <c r="D3" s="22"/>
      <c r="E3" s="22"/>
      <c r="F3" s="22"/>
      <c r="G3" s="7"/>
      <c r="H3" s="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2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4" ht="18.75" customHeight="1" x14ac:dyDescent="0.2">
      <c r="D4" s="2"/>
      <c r="H4" s="8"/>
      <c r="I4" s="23" t="s">
        <v>9</v>
      </c>
      <c r="J4" s="23"/>
      <c r="K4" s="23"/>
      <c r="L4" s="23">
        <v>10682</v>
      </c>
      <c r="M4" s="23"/>
      <c r="N4" s="23"/>
      <c r="O4" s="5"/>
      <c r="P4" s="5"/>
      <c r="Q4" s="24" t="s">
        <v>14</v>
      </c>
      <c r="R4" s="24"/>
      <c r="S4" s="24"/>
      <c r="T4" s="25">
        <v>118.23</v>
      </c>
      <c r="U4" s="25"/>
      <c r="V4" s="25"/>
      <c r="W4" s="25"/>
      <c r="X4" s="5" t="s">
        <v>15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2">
      <c r="Z5" s="2"/>
      <c r="AA5" s="2"/>
      <c r="AB5" s="2"/>
      <c r="AC5" s="2"/>
      <c r="AD5" s="26">
        <v>45688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4" ht="6.75" customHeight="1" x14ac:dyDescent="0.2"/>
    <row r="7" spans="2:44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</row>
    <row r="8" spans="2:44" s="4" customFormat="1" ht="22.5" customHeight="1" x14ac:dyDescent="0.2">
      <c r="B8" s="33" t="s">
        <v>16</v>
      </c>
      <c r="C8" s="34"/>
      <c r="D8" s="34"/>
      <c r="E8" s="35"/>
      <c r="F8" s="40">
        <v>1807</v>
      </c>
      <c r="G8" s="41"/>
      <c r="H8" s="42"/>
      <c r="I8" s="40">
        <v>1741</v>
      </c>
      <c r="J8" s="41"/>
      <c r="K8" s="42"/>
      <c r="L8" s="40">
        <v>1854</v>
      </c>
      <c r="M8" s="41"/>
      <c r="N8" s="42"/>
      <c r="O8" s="40">
        <f t="shared" ref="O8:O32" si="0">I8+L8</f>
        <v>3595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488</v>
      </c>
      <c r="AB8" s="41"/>
      <c r="AC8" s="41"/>
      <c r="AD8" s="42"/>
      <c r="AE8" s="40">
        <v>464</v>
      </c>
      <c r="AF8" s="41"/>
      <c r="AG8" s="41"/>
      <c r="AH8" s="42"/>
      <c r="AI8" s="40">
        <v>483</v>
      </c>
      <c r="AJ8" s="41"/>
      <c r="AK8" s="41"/>
      <c r="AL8" s="42"/>
      <c r="AM8" s="32">
        <f t="shared" ref="AM8:AM31" si="1">AE8+AI8</f>
        <v>947</v>
      </c>
      <c r="AN8" s="32"/>
      <c r="AO8" s="32"/>
      <c r="AP8" s="32"/>
      <c r="AR8" s="3"/>
    </row>
    <row r="9" spans="2:44" s="4" customFormat="1" ht="22.5" customHeight="1" x14ac:dyDescent="0.2">
      <c r="B9" s="33" t="s">
        <v>25</v>
      </c>
      <c r="C9" s="34"/>
      <c r="D9" s="34"/>
      <c r="E9" s="35"/>
      <c r="F9" s="36">
        <v>102</v>
      </c>
      <c r="G9" s="37"/>
      <c r="H9" s="38"/>
      <c r="I9" s="36">
        <v>93</v>
      </c>
      <c r="J9" s="37"/>
      <c r="K9" s="38"/>
      <c r="L9" s="36">
        <v>67</v>
      </c>
      <c r="M9" s="37"/>
      <c r="N9" s="38"/>
      <c r="O9" s="36">
        <f t="shared" si="0"/>
        <v>160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55</v>
      </c>
      <c r="AB9" s="37"/>
      <c r="AC9" s="37"/>
      <c r="AD9" s="38"/>
      <c r="AE9" s="36">
        <v>52</v>
      </c>
      <c r="AF9" s="37"/>
      <c r="AG9" s="37"/>
      <c r="AH9" s="38"/>
      <c r="AI9" s="36">
        <v>54</v>
      </c>
      <c r="AJ9" s="37"/>
      <c r="AK9" s="37"/>
      <c r="AL9" s="38"/>
      <c r="AM9" s="39">
        <f t="shared" si="1"/>
        <v>106</v>
      </c>
      <c r="AN9" s="39"/>
      <c r="AO9" s="39"/>
      <c r="AP9" s="39"/>
      <c r="AR9" s="3"/>
    </row>
    <row r="10" spans="2:44" s="4" customFormat="1" ht="22.5" customHeight="1" x14ac:dyDescent="0.2">
      <c r="B10" s="33" t="s">
        <v>27</v>
      </c>
      <c r="C10" s="34"/>
      <c r="D10" s="34"/>
      <c r="E10" s="35"/>
      <c r="F10" s="36">
        <v>200</v>
      </c>
      <c r="G10" s="37"/>
      <c r="H10" s="38"/>
      <c r="I10" s="36">
        <v>167</v>
      </c>
      <c r="J10" s="37"/>
      <c r="K10" s="38"/>
      <c r="L10" s="36">
        <v>181</v>
      </c>
      <c r="M10" s="37"/>
      <c r="N10" s="38"/>
      <c r="O10" s="36">
        <f t="shared" si="0"/>
        <v>348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259</v>
      </c>
      <c r="AB10" s="37"/>
      <c r="AC10" s="37"/>
      <c r="AD10" s="38"/>
      <c r="AE10" s="36">
        <v>250</v>
      </c>
      <c r="AF10" s="37"/>
      <c r="AG10" s="37"/>
      <c r="AH10" s="38"/>
      <c r="AI10" s="36">
        <v>261</v>
      </c>
      <c r="AJ10" s="37"/>
      <c r="AK10" s="37"/>
      <c r="AL10" s="38"/>
      <c r="AM10" s="39">
        <f t="shared" si="1"/>
        <v>511</v>
      </c>
      <c r="AN10" s="39"/>
      <c r="AO10" s="39"/>
      <c r="AP10" s="39"/>
      <c r="AR10" s="3"/>
    </row>
    <row r="11" spans="2:44" s="4" customFormat="1" ht="22.5" customHeight="1" x14ac:dyDescent="0.2">
      <c r="B11" s="33" t="s">
        <v>30</v>
      </c>
      <c r="C11" s="34"/>
      <c r="D11" s="34"/>
      <c r="E11" s="35"/>
      <c r="F11" s="36">
        <v>111</v>
      </c>
      <c r="G11" s="37"/>
      <c r="H11" s="38"/>
      <c r="I11" s="36">
        <v>90</v>
      </c>
      <c r="J11" s="37"/>
      <c r="K11" s="38"/>
      <c r="L11" s="36">
        <v>116</v>
      </c>
      <c r="M11" s="37"/>
      <c r="N11" s="38"/>
      <c r="O11" s="36">
        <f t="shared" si="0"/>
        <v>206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427</v>
      </c>
      <c r="AB11" s="37"/>
      <c r="AC11" s="37"/>
      <c r="AD11" s="38"/>
      <c r="AE11" s="36">
        <v>429</v>
      </c>
      <c r="AF11" s="37"/>
      <c r="AG11" s="37"/>
      <c r="AH11" s="38"/>
      <c r="AI11" s="36">
        <v>476</v>
      </c>
      <c r="AJ11" s="37"/>
      <c r="AK11" s="37"/>
      <c r="AL11" s="38"/>
      <c r="AM11" s="39">
        <f t="shared" si="1"/>
        <v>905</v>
      </c>
      <c r="AN11" s="39"/>
      <c r="AO11" s="39"/>
      <c r="AP11" s="39"/>
      <c r="AR11" s="3"/>
    </row>
    <row r="12" spans="2:44" s="4" customFormat="1" ht="22.5" customHeight="1" x14ac:dyDescent="0.2">
      <c r="B12" s="33" t="s">
        <v>31</v>
      </c>
      <c r="C12" s="34"/>
      <c r="D12" s="34"/>
      <c r="E12" s="35"/>
      <c r="F12" s="36">
        <v>171</v>
      </c>
      <c r="G12" s="37"/>
      <c r="H12" s="38"/>
      <c r="I12" s="36">
        <v>152</v>
      </c>
      <c r="J12" s="37"/>
      <c r="K12" s="38"/>
      <c r="L12" s="36">
        <v>153</v>
      </c>
      <c r="M12" s="37"/>
      <c r="N12" s="38"/>
      <c r="O12" s="36">
        <f t="shared" si="0"/>
        <v>305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170</v>
      </c>
      <c r="AB12" s="37"/>
      <c r="AC12" s="37"/>
      <c r="AD12" s="38"/>
      <c r="AE12" s="36">
        <v>148</v>
      </c>
      <c r="AF12" s="37"/>
      <c r="AG12" s="37"/>
      <c r="AH12" s="38"/>
      <c r="AI12" s="36">
        <v>168</v>
      </c>
      <c r="AJ12" s="37"/>
      <c r="AK12" s="37"/>
      <c r="AL12" s="38"/>
      <c r="AM12" s="39">
        <f t="shared" si="1"/>
        <v>316</v>
      </c>
      <c r="AN12" s="39"/>
      <c r="AO12" s="39"/>
      <c r="AP12" s="39"/>
      <c r="AR12" s="3"/>
    </row>
    <row r="13" spans="2:44" s="4" customFormat="1" ht="22.5" customHeight="1" x14ac:dyDescent="0.2">
      <c r="B13" s="33" t="s">
        <v>33</v>
      </c>
      <c r="C13" s="34"/>
      <c r="D13" s="34"/>
      <c r="E13" s="35"/>
      <c r="F13" s="36">
        <v>108</v>
      </c>
      <c r="G13" s="37"/>
      <c r="H13" s="38"/>
      <c r="I13" s="36">
        <v>85</v>
      </c>
      <c r="J13" s="37"/>
      <c r="K13" s="38"/>
      <c r="L13" s="36">
        <v>89</v>
      </c>
      <c r="M13" s="37"/>
      <c r="N13" s="38"/>
      <c r="O13" s="36">
        <f t="shared" si="0"/>
        <v>174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127</v>
      </c>
      <c r="AB13" s="37"/>
      <c r="AC13" s="37"/>
      <c r="AD13" s="38"/>
      <c r="AE13" s="36">
        <v>114</v>
      </c>
      <c r="AF13" s="37"/>
      <c r="AG13" s="37"/>
      <c r="AH13" s="38"/>
      <c r="AI13" s="36">
        <v>119</v>
      </c>
      <c r="AJ13" s="37"/>
      <c r="AK13" s="37"/>
      <c r="AL13" s="38"/>
      <c r="AM13" s="39">
        <f t="shared" si="1"/>
        <v>233</v>
      </c>
      <c r="AN13" s="39"/>
      <c r="AO13" s="39"/>
      <c r="AP13" s="39"/>
      <c r="AR13" s="3"/>
    </row>
    <row r="14" spans="2:44" s="4" customFormat="1" ht="22.5" customHeight="1" x14ac:dyDescent="0.2">
      <c r="B14" s="33" t="s">
        <v>34</v>
      </c>
      <c r="C14" s="34"/>
      <c r="D14" s="34"/>
      <c r="E14" s="35"/>
      <c r="F14" s="36">
        <v>6</v>
      </c>
      <c r="G14" s="37"/>
      <c r="H14" s="38"/>
      <c r="I14" s="36">
        <v>7</v>
      </c>
      <c r="J14" s="37"/>
      <c r="K14" s="38"/>
      <c r="L14" s="36">
        <v>4</v>
      </c>
      <c r="M14" s="37"/>
      <c r="N14" s="38"/>
      <c r="O14" s="36">
        <f t="shared" si="0"/>
        <v>11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1283</v>
      </c>
      <c r="AB14" s="37"/>
      <c r="AC14" s="37"/>
      <c r="AD14" s="38"/>
      <c r="AE14" s="36">
        <v>1143</v>
      </c>
      <c r="AF14" s="37"/>
      <c r="AG14" s="37"/>
      <c r="AH14" s="38"/>
      <c r="AI14" s="36">
        <v>1254</v>
      </c>
      <c r="AJ14" s="37"/>
      <c r="AK14" s="37"/>
      <c r="AL14" s="38"/>
      <c r="AM14" s="39">
        <f t="shared" si="1"/>
        <v>2397</v>
      </c>
      <c r="AN14" s="39"/>
      <c r="AO14" s="39"/>
      <c r="AP14" s="39"/>
      <c r="AR14" s="3"/>
    </row>
    <row r="15" spans="2:44" s="4" customFormat="1" ht="22.5" customHeight="1" x14ac:dyDescent="0.2">
      <c r="B15" s="33" t="s">
        <v>39</v>
      </c>
      <c r="C15" s="34"/>
      <c r="D15" s="34"/>
      <c r="E15" s="35"/>
      <c r="F15" s="36">
        <v>235</v>
      </c>
      <c r="G15" s="37"/>
      <c r="H15" s="38"/>
      <c r="I15" s="36">
        <v>231</v>
      </c>
      <c r="J15" s="37"/>
      <c r="K15" s="38"/>
      <c r="L15" s="36">
        <v>262</v>
      </c>
      <c r="M15" s="37"/>
      <c r="N15" s="38"/>
      <c r="O15" s="36">
        <f t="shared" si="0"/>
        <v>493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16</v>
      </c>
      <c r="AB15" s="37"/>
      <c r="AC15" s="37"/>
      <c r="AD15" s="38"/>
      <c r="AE15" s="36">
        <v>7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21</v>
      </c>
      <c r="AN15" s="39"/>
      <c r="AO15" s="39"/>
      <c r="AP15" s="39"/>
      <c r="AR15" s="3"/>
    </row>
    <row r="16" spans="2:44" s="4" customFormat="1" ht="22.5" customHeight="1" x14ac:dyDescent="0.2">
      <c r="B16" s="33" t="s">
        <v>6</v>
      </c>
      <c r="C16" s="34"/>
      <c r="D16" s="34"/>
      <c r="E16" s="35"/>
      <c r="F16" s="36">
        <v>222</v>
      </c>
      <c r="G16" s="37"/>
      <c r="H16" s="38"/>
      <c r="I16" s="36">
        <v>194</v>
      </c>
      <c r="J16" s="37"/>
      <c r="K16" s="38"/>
      <c r="L16" s="36">
        <v>230</v>
      </c>
      <c r="M16" s="37"/>
      <c r="N16" s="38"/>
      <c r="O16" s="36">
        <f t="shared" si="0"/>
        <v>424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49</v>
      </c>
      <c r="AB16" s="37"/>
      <c r="AC16" s="37"/>
      <c r="AD16" s="38"/>
      <c r="AE16" s="36">
        <v>38</v>
      </c>
      <c r="AF16" s="37"/>
      <c r="AG16" s="37"/>
      <c r="AH16" s="38"/>
      <c r="AI16" s="36">
        <v>42</v>
      </c>
      <c r="AJ16" s="37"/>
      <c r="AK16" s="37"/>
      <c r="AL16" s="38"/>
      <c r="AM16" s="39">
        <f t="shared" si="1"/>
        <v>80</v>
      </c>
      <c r="AN16" s="39"/>
      <c r="AO16" s="39"/>
      <c r="AP16" s="39"/>
      <c r="AR16" s="3"/>
    </row>
    <row r="17" spans="2:47" s="4" customFormat="1" ht="22.5" customHeight="1" x14ac:dyDescent="0.2">
      <c r="B17" s="33" t="s">
        <v>22</v>
      </c>
      <c r="C17" s="34"/>
      <c r="D17" s="34"/>
      <c r="E17" s="35"/>
      <c r="F17" s="36">
        <v>158</v>
      </c>
      <c r="G17" s="37"/>
      <c r="H17" s="38"/>
      <c r="I17" s="36">
        <v>203</v>
      </c>
      <c r="J17" s="37"/>
      <c r="K17" s="38"/>
      <c r="L17" s="36">
        <v>211</v>
      </c>
      <c r="M17" s="37"/>
      <c r="N17" s="38"/>
      <c r="O17" s="36">
        <f t="shared" si="0"/>
        <v>414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222</v>
      </c>
      <c r="AB17" s="37"/>
      <c r="AC17" s="37"/>
      <c r="AD17" s="38"/>
      <c r="AE17" s="36">
        <v>206</v>
      </c>
      <c r="AF17" s="37"/>
      <c r="AG17" s="37"/>
      <c r="AH17" s="38"/>
      <c r="AI17" s="36">
        <v>224</v>
      </c>
      <c r="AJ17" s="37"/>
      <c r="AK17" s="37"/>
      <c r="AL17" s="38"/>
      <c r="AM17" s="39">
        <f t="shared" si="1"/>
        <v>430</v>
      </c>
      <c r="AN17" s="39"/>
      <c r="AO17" s="39"/>
      <c r="AP17" s="39"/>
      <c r="AR17" s="3"/>
    </row>
    <row r="18" spans="2:47" s="4" customFormat="1" ht="22.5" customHeight="1" x14ac:dyDescent="0.2">
      <c r="B18" s="33" t="s">
        <v>44</v>
      </c>
      <c r="C18" s="34"/>
      <c r="D18" s="34"/>
      <c r="E18" s="35"/>
      <c r="F18" s="36">
        <v>144</v>
      </c>
      <c r="G18" s="37"/>
      <c r="H18" s="38"/>
      <c r="I18" s="36">
        <v>141</v>
      </c>
      <c r="J18" s="37"/>
      <c r="K18" s="38"/>
      <c r="L18" s="36">
        <v>167</v>
      </c>
      <c r="M18" s="37"/>
      <c r="N18" s="38"/>
      <c r="O18" s="36">
        <f t="shared" si="0"/>
        <v>308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222</v>
      </c>
      <c r="AB18" s="37"/>
      <c r="AC18" s="37"/>
      <c r="AD18" s="38"/>
      <c r="AE18" s="36">
        <v>170</v>
      </c>
      <c r="AF18" s="37"/>
      <c r="AG18" s="37"/>
      <c r="AH18" s="38"/>
      <c r="AI18" s="36">
        <v>186</v>
      </c>
      <c r="AJ18" s="37"/>
      <c r="AK18" s="37"/>
      <c r="AL18" s="38"/>
      <c r="AM18" s="39">
        <f t="shared" si="1"/>
        <v>356</v>
      </c>
      <c r="AN18" s="39"/>
      <c r="AO18" s="39"/>
      <c r="AP18" s="39"/>
      <c r="AR18" s="3"/>
    </row>
    <row r="19" spans="2:47" s="4" customFormat="1" ht="22.5" customHeight="1" x14ac:dyDescent="0.2">
      <c r="B19" s="33" t="s">
        <v>46</v>
      </c>
      <c r="C19" s="34"/>
      <c r="D19" s="34"/>
      <c r="E19" s="35"/>
      <c r="F19" s="36">
        <v>129</v>
      </c>
      <c r="G19" s="37"/>
      <c r="H19" s="38"/>
      <c r="I19" s="36">
        <v>118</v>
      </c>
      <c r="J19" s="37"/>
      <c r="K19" s="38"/>
      <c r="L19" s="36">
        <v>119</v>
      </c>
      <c r="M19" s="37"/>
      <c r="N19" s="38"/>
      <c r="O19" s="36">
        <f t="shared" si="0"/>
        <v>237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63</v>
      </c>
      <c r="AB19" s="37"/>
      <c r="AC19" s="37"/>
      <c r="AD19" s="38"/>
      <c r="AE19" s="36">
        <v>45</v>
      </c>
      <c r="AF19" s="37"/>
      <c r="AG19" s="37"/>
      <c r="AH19" s="38"/>
      <c r="AI19" s="36">
        <v>55</v>
      </c>
      <c r="AJ19" s="37"/>
      <c r="AK19" s="37"/>
      <c r="AL19" s="38"/>
      <c r="AM19" s="39">
        <f t="shared" si="1"/>
        <v>100</v>
      </c>
      <c r="AN19" s="39"/>
      <c r="AO19" s="39"/>
      <c r="AP19" s="39"/>
      <c r="AR19" s="3"/>
    </row>
    <row r="20" spans="2:47" s="4" customFormat="1" ht="22.5" customHeight="1" x14ac:dyDescent="0.2">
      <c r="B20" s="33" t="s">
        <v>1</v>
      </c>
      <c r="C20" s="34"/>
      <c r="D20" s="34"/>
      <c r="E20" s="35"/>
      <c r="F20" s="36">
        <v>68</v>
      </c>
      <c r="G20" s="37"/>
      <c r="H20" s="38"/>
      <c r="I20" s="36">
        <v>56</v>
      </c>
      <c r="J20" s="37"/>
      <c r="K20" s="38"/>
      <c r="L20" s="36">
        <v>55</v>
      </c>
      <c r="M20" s="37"/>
      <c r="N20" s="38"/>
      <c r="O20" s="36">
        <f t="shared" si="0"/>
        <v>111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105</v>
      </c>
      <c r="AB20" s="37"/>
      <c r="AC20" s="37"/>
      <c r="AD20" s="38"/>
      <c r="AE20" s="36">
        <v>85</v>
      </c>
      <c r="AF20" s="37"/>
      <c r="AG20" s="37"/>
      <c r="AH20" s="38"/>
      <c r="AI20" s="36">
        <v>119</v>
      </c>
      <c r="AJ20" s="37"/>
      <c r="AK20" s="37"/>
      <c r="AL20" s="38"/>
      <c r="AM20" s="39">
        <f t="shared" si="1"/>
        <v>204</v>
      </c>
      <c r="AN20" s="39"/>
      <c r="AO20" s="39"/>
      <c r="AP20" s="39"/>
      <c r="AR20" s="3"/>
    </row>
    <row r="21" spans="2:47" s="4" customFormat="1" ht="22.5" customHeight="1" x14ac:dyDescent="0.2">
      <c r="B21" s="33" t="s">
        <v>10</v>
      </c>
      <c r="C21" s="34"/>
      <c r="D21" s="34"/>
      <c r="E21" s="35"/>
      <c r="F21" s="36">
        <v>70</v>
      </c>
      <c r="G21" s="37"/>
      <c r="H21" s="38"/>
      <c r="I21" s="36">
        <v>43</v>
      </c>
      <c r="J21" s="37"/>
      <c r="K21" s="38"/>
      <c r="L21" s="36">
        <v>57</v>
      </c>
      <c r="M21" s="37"/>
      <c r="N21" s="38"/>
      <c r="O21" s="36">
        <f t="shared" si="0"/>
        <v>100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103</v>
      </c>
      <c r="AB21" s="37"/>
      <c r="AC21" s="37"/>
      <c r="AD21" s="38"/>
      <c r="AE21" s="36">
        <v>82</v>
      </c>
      <c r="AF21" s="37"/>
      <c r="AG21" s="37"/>
      <c r="AH21" s="38"/>
      <c r="AI21" s="36">
        <v>102</v>
      </c>
      <c r="AJ21" s="37"/>
      <c r="AK21" s="37"/>
      <c r="AL21" s="38"/>
      <c r="AM21" s="39">
        <f t="shared" si="1"/>
        <v>184</v>
      </c>
      <c r="AN21" s="39"/>
      <c r="AO21" s="39"/>
      <c r="AP21" s="39"/>
      <c r="AR21" s="3"/>
    </row>
    <row r="22" spans="2:47" s="4" customFormat="1" ht="22.5" customHeight="1" x14ac:dyDescent="0.2">
      <c r="B22" s="33" t="s">
        <v>52</v>
      </c>
      <c r="C22" s="34"/>
      <c r="D22" s="34"/>
      <c r="E22" s="35"/>
      <c r="F22" s="36">
        <v>46</v>
      </c>
      <c r="G22" s="37"/>
      <c r="H22" s="38"/>
      <c r="I22" s="36">
        <v>31</v>
      </c>
      <c r="J22" s="37"/>
      <c r="K22" s="38"/>
      <c r="L22" s="36">
        <v>42</v>
      </c>
      <c r="M22" s="37"/>
      <c r="N22" s="38"/>
      <c r="O22" s="36">
        <f t="shared" si="0"/>
        <v>73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252</v>
      </c>
      <c r="AB22" s="37"/>
      <c r="AC22" s="37"/>
      <c r="AD22" s="38"/>
      <c r="AE22" s="36">
        <v>234</v>
      </c>
      <c r="AF22" s="37"/>
      <c r="AG22" s="37"/>
      <c r="AH22" s="38"/>
      <c r="AI22" s="36">
        <v>273</v>
      </c>
      <c r="AJ22" s="37"/>
      <c r="AK22" s="37"/>
      <c r="AL22" s="38"/>
      <c r="AM22" s="39">
        <f t="shared" si="1"/>
        <v>507</v>
      </c>
      <c r="AN22" s="39"/>
      <c r="AO22" s="39"/>
      <c r="AP22" s="39"/>
      <c r="AR22" s="3"/>
    </row>
    <row r="23" spans="2:47" s="4" customFormat="1" ht="22.5" customHeight="1" x14ac:dyDescent="0.2">
      <c r="B23" s="33" t="s">
        <v>43</v>
      </c>
      <c r="C23" s="34"/>
      <c r="D23" s="34"/>
      <c r="E23" s="35"/>
      <c r="F23" s="36">
        <v>169</v>
      </c>
      <c r="G23" s="37"/>
      <c r="H23" s="38"/>
      <c r="I23" s="36">
        <v>143</v>
      </c>
      <c r="J23" s="37"/>
      <c r="K23" s="38"/>
      <c r="L23" s="36">
        <v>174</v>
      </c>
      <c r="M23" s="37"/>
      <c r="N23" s="38"/>
      <c r="O23" s="36">
        <f t="shared" si="0"/>
        <v>317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 x14ac:dyDescent="0.2">
      <c r="B24" s="33" t="s">
        <v>54</v>
      </c>
      <c r="C24" s="34"/>
      <c r="D24" s="34"/>
      <c r="E24" s="35"/>
      <c r="F24" s="36">
        <v>210</v>
      </c>
      <c r="G24" s="37"/>
      <c r="H24" s="38"/>
      <c r="I24" s="36">
        <v>194</v>
      </c>
      <c r="J24" s="37"/>
      <c r="K24" s="38"/>
      <c r="L24" s="36">
        <v>210</v>
      </c>
      <c r="M24" s="37"/>
      <c r="N24" s="38"/>
      <c r="O24" s="36">
        <f t="shared" si="0"/>
        <v>404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131</v>
      </c>
      <c r="AB24" s="37"/>
      <c r="AC24" s="37"/>
      <c r="AD24" s="38"/>
      <c r="AE24" s="36">
        <v>108</v>
      </c>
      <c r="AF24" s="37"/>
      <c r="AG24" s="37"/>
      <c r="AH24" s="38"/>
      <c r="AI24" s="36">
        <v>111</v>
      </c>
      <c r="AJ24" s="37"/>
      <c r="AK24" s="37"/>
      <c r="AL24" s="38"/>
      <c r="AM24" s="39">
        <f t="shared" si="1"/>
        <v>219</v>
      </c>
      <c r="AN24" s="39"/>
      <c r="AO24" s="39"/>
      <c r="AP24" s="39"/>
      <c r="AR24" s="3"/>
    </row>
    <row r="25" spans="2:47" s="4" customFormat="1" ht="22.5" customHeight="1" x14ac:dyDescent="0.2">
      <c r="B25" s="33" t="s">
        <v>56</v>
      </c>
      <c r="C25" s="34"/>
      <c r="D25" s="34"/>
      <c r="E25" s="35"/>
      <c r="F25" s="36">
        <v>162</v>
      </c>
      <c r="G25" s="37"/>
      <c r="H25" s="38"/>
      <c r="I25" s="36">
        <v>142</v>
      </c>
      <c r="J25" s="37"/>
      <c r="K25" s="38"/>
      <c r="L25" s="36">
        <v>153</v>
      </c>
      <c r="M25" s="37"/>
      <c r="N25" s="38"/>
      <c r="O25" s="36">
        <f t="shared" si="0"/>
        <v>295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232</v>
      </c>
      <c r="AB25" s="37"/>
      <c r="AC25" s="37"/>
      <c r="AD25" s="38"/>
      <c r="AE25" s="36">
        <v>172</v>
      </c>
      <c r="AF25" s="37"/>
      <c r="AG25" s="37"/>
      <c r="AH25" s="38"/>
      <c r="AI25" s="36">
        <v>190</v>
      </c>
      <c r="AJ25" s="37"/>
      <c r="AK25" s="37"/>
      <c r="AL25" s="38"/>
      <c r="AM25" s="39">
        <f t="shared" si="1"/>
        <v>362</v>
      </c>
      <c r="AN25" s="39"/>
      <c r="AO25" s="39"/>
      <c r="AP25" s="39"/>
      <c r="AR25" s="3"/>
    </row>
    <row r="26" spans="2:47" s="4" customFormat="1" ht="22.5" customHeight="1" x14ac:dyDescent="0.2">
      <c r="B26" s="33" t="s">
        <v>57</v>
      </c>
      <c r="C26" s="34"/>
      <c r="D26" s="34"/>
      <c r="E26" s="35"/>
      <c r="F26" s="36">
        <v>160</v>
      </c>
      <c r="G26" s="37"/>
      <c r="H26" s="38"/>
      <c r="I26" s="36">
        <v>143</v>
      </c>
      <c r="J26" s="37"/>
      <c r="K26" s="38"/>
      <c r="L26" s="36">
        <v>148</v>
      </c>
      <c r="M26" s="37"/>
      <c r="N26" s="38"/>
      <c r="O26" s="36">
        <f t="shared" si="0"/>
        <v>291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142</v>
      </c>
      <c r="AB26" s="37"/>
      <c r="AC26" s="37"/>
      <c r="AD26" s="38"/>
      <c r="AE26" s="36">
        <v>125</v>
      </c>
      <c r="AF26" s="37"/>
      <c r="AG26" s="37"/>
      <c r="AH26" s="38"/>
      <c r="AI26" s="36">
        <v>131</v>
      </c>
      <c r="AJ26" s="37"/>
      <c r="AK26" s="37"/>
      <c r="AL26" s="38"/>
      <c r="AM26" s="39">
        <f t="shared" si="1"/>
        <v>256</v>
      </c>
      <c r="AN26" s="39"/>
      <c r="AO26" s="39"/>
      <c r="AP26" s="39"/>
      <c r="AR26" s="3"/>
    </row>
    <row r="27" spans="2:47" s="4" customFormat="1" ht="22.5" customHeight="1" x14ac:dyDescent="0.2">
      <c r="B27" s="33" t="s">
        <v>0</v>
      </c>
      <c r="C27" s="34"/>
      <c r="D27" s="34"/>
      <c r="E27" s="35"/>
      <c r="F27" s="36">
        <v>136</v>
      </c>
      <c r="G27" s="37"/>
      <c r="H27" s="38"/>
      <c r="I27" s="36">
        <v>125</v>
      </c>
      <c r="J27" s="37"/>
      <c r="K27" s="38"/>
      <c r="L27" s="36">
        <v>128</v>
      </c>
      <c r="M27" s="37"/>
      <c r="N27" s="38"/>
      <c r="O27" s="36">
        <f t="shared" si="0"/>
        <v>253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137</v>
      </c>
      <c r="AB27" s="37"/>
      <c r="AC27" s="37"/>
      <c r="AD27" s="38"/>
      <c r="AE27" s="36">
        <v>117</v>
      </c>
      <c r="AF27" s="37"/>
      <c r="AG27" s="37"/>
      <c r="AH27" s="38"/>
      <c r="AI27" s="36">
        <v>87</v>
      </c>
      <c r="AJ27" s="37"/>
      <c r="AK27" s="37"/>
      <c r="AL27" s="38"/>
      <c r="AM27" s="39">
        <f t="shared" si="1"/>
        <v>204</v>
      </c>
      <c r="AN27" s="39"/>
      <c r="AO27" s="39"/>
      <c r="AP27" s="39"/>
      <c r="AR27" s="3"/>
    </row>
    <row r="28" spans="2:47" s="4" customFormat="1" ht="22.5" customHeight="1" x14ac:dyDescent="0.2">
      <c r="B28" s="33" t="s">
        <v>58</v>
      </c>
      <c r="C28" s="34"/>
      <c r="D28" s="34"/>
      <c r="E28" s="35"/>
      <c r="F28" s="36">
        <v>52</v>
      </c>
      <c r="G28" s="37"/>
      <c r="H28" s="38"/>
      <c r="I28" s="36">
        <v>41</v>
      </c>
      <c r="J28" s="37"/>
      <c r="K28" s="38"/>
      <c r="L28" s="36">
        <v>52</v>
      </c>
      <c r="M28" s="37"/>
      <c r="N28" s="38"/>
      <c r="O28" s="36">
        <f t="shared" si="0"/>
        <v>93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189</v>
      </c>
      <c r="AB28" s="37"/>
      <c r="AC28" s="37"/>
      <c r="AD28" s="38"/>
      <c r="AE28" s="36">
        <v>154</v>
      </c>
      <c r="AF28" s="37"/>
      <c r="AG28" s="37"/>
      <c r="AH28" s="38"/>
      <c r="AI28" s="36">
        <v>183</v>
      </c>
      <c r="AJ28" s="37"/>
      <c r="AK28" s="37"/>
      <c r="AL28" s="38"/>
      <c r="AM28" s="39">
        <f t="shared" si="1"/>
        <v>337</v>
      </c>
      <c r="AN28" s="39"/>
      <c r="AO28" s="39"/>
      <c r="AP28" s="39"/>
      <c r="AR28" s="9"/>
      <c r="AS28" s="9" t="s">
        <v>41</v>
      </c>
      <c r="AT28" s="9" t="s">
        <v>5</v>
      </c>
      <c r="AU28" s="9" t="s">
        <v>60</v>
      </c>
    </row>
    <row r="29" spans="2:47" s="4" customFormat="1" ht="22.5" customHeight="1" x14ac:dyDescent="0.2">
      <c r="B29" s="33" t="s">
        <v>61</v>
      </c>
      <c r="C29" s="34"/>
      <c r="D29" s="34"/>
      <c r="E29" s="35"/>
      <c r="F29" s="36">
        <v>81</v>
      </c>
      <c r="G29" s="37"/>
      <c r="H29" s="38"/>
      <c r="I29" s="36">
        <v>63</v>
      </c>
      <c r="J29" s="37"/>
      <c r="K29" s="38"/>
      <c r="L29" s="36">
        <v>81</v>
      </c>
      <c r="M29" s="37"/>
      <c r="N29" s="38"/>
      <c r="O29" s="36">
        <f t="shared" si="0"/>
        <v>144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194</v>
      </c>
      <c r="AB29" s="37"/>
      <c r="AC29" s="37"/>
      <c r="AD29" s="38"/>
      <c r="AE29" s="36">
        <v>190</v>
      </c>
      <c r="AF29" s="37"/>
      <c r="AG29" s="37"/>
      <c r="AH29" s="38"/>
      <c r="AI29" s="36">
        <v>134</v>
      </c>
      <c r="AJ29" s="37"/>
      <c r="AK29" s="37"/>
      <c r="AL29" s="38"/>
      <c r="AM29" s="39">
        <f t="shared" si="1"/>
        <v>324</v>
      </c>
      <c r="AN29" s="39"/>
      <c r="AO29" s="39"/>
      <c r="AP29" s="39"/>
      <c r="AR29" s="9" t="s">
        <v>7</v>
      </c>
      <c r="AS29" s="11">
        <f>AE31</f>
        <v>10783</v>
      </c>
      <c r="AT29" s="11">
        <v>4106</v>
      </c>
      <c r="AU29" s="12">
        <f>IF(OR(AS29=0,AT29=0),"",ROUNDDOWN(AT29/AS29,4))</f>
        <v>0.38069999999999998</v>
      </c>
    </row>
    <row r="30" spans="2:47" s="4" customFormat="1" ht="22.5" customHeight="1" x14ac:dyDescent="0.2">
      <c r="B30" s="33" t="s">
        <v>11</v>
      </c>
      <c r="C30" s="34"/>
      <c r="D30" s="34"/>
      <c r="E30" s="35"/>
      <c r="F30" s="36">
        <v>1435</v>
      </c>
      <c r="G30" s="37"/>
      <c r="H30" s="38"/>
      <c r="I30" s="36">
        <v>1359</v>
      </c>
      <c r="J30" s="37"/>
      <c r="K30" s="38"/>
      <c r="L30" s="36">
        <v>1522</v>
      </c>
      <c r="M30" s="37"/>
      <c r="N30" s="38"/>
      <c r="O30" s="36">
        <f t="shared" si="0"/>
        <v>2881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43</v>
      </c>
      <c r="AB30" s="37"/>
      <c r="AC30" s="37"/>
      <c r="AD30" s="38"/>
      <c r="AE30" s="36">
        <v>39</v>
      </c>
      <c r="AF30" s="37"/>
      <c r="AG30" s="37"/>
      <c r="AH30" s="38"/>
      <c r="AI30" s="36">
        <v>43</v>
      </c>
      <c r="AJ30" s="37"/>
      <c r="AK30" s="37"/>
      <c r="AL30" s="38"/>
      <c r="AM30" s="39">
        <f t="shared" si="1"/>
        <v>82</v>
      </c>
      <c r="AN30" s="39"/>
      <c r="AO30" s="39"/>
      <c r="AP30" s="39"/>
      <c r="AR30" s="9" t="s">
        <v>12</v>
      </c>
      <c r="AS30" s="11">
        <f>AI31</f>
        <v>11706</v>
      </c>
      <c r="AT30" s="11">
        <v>5562</v>
      </c>
      <c r="AU30" s="12">
        <f>IF(OR(AS30=0,AT30=0),"",ROUNDDOWN(AT30/AS30,4))</f>
        <v>0.47510000000000002</v>
      </c>
    </row>
    <row r="31" spans="2:47" s="4" customFormat="1" ht="22.5" customHeight="1" x14ac:dyDescent="0.2">
      <c r="B31" s="33" t="s">
        <v>32</v>
      </c>
      <c r="C31" s="34"/>
      <c r="D31" s="34"/>
      <c r="E31" s="35"/>
      <c r="F31" s="36">
        <v>520</v>
      </c>
      <c r="G31" s="37"/>
      <c r="H31" s="38"/>
      <c r="I31" s="36">
        <v>497</v>
      </c>
      <c r="J31" s="37"/>
      <c r="K31" s="38"/>
      <c r="L31" s="36">
        <v>520</v>
      </c>
      <c r="M31" s="37"/>
      <c r="N31" s="38"/>
      <c r="O31" s="36">
        <f t="shared" si="0"/>
        <v>1017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11818</v>
      </c>
      <c r="AB31" s="37"/>
      <c r="AC31" s="37"/>
      <c r="AD31" s="38"/>
      <c r="AE31" s="36">
        <f>SUM(I8:K32,AE8:AH30)</f>
        <v>10783</v>
      </c>
      <c r="AF31" s="37"/>
      <c r="AG31" s="37"/>
      <c r="AH31" s="38"/>
      <c r="AI31" s="36">
        <f>SUM(L8:N32,AI8:AL30)</f>
        <v>11706</v>
      </c>
      <c r="AJ31" s="37"/>
      <c r="AK31" s="37"/>
      <c r="AL31" s="38"/>
      <c r="AM31" s="39">
        <f t="shared" si="1"/>
        <v>22489</v>
      </c>
      <c r="AN31" s="39"/>
      <c r="AO31" s="39"/>
      <c r="AP31" s="39"/>
      <c r="AR31" s="9" t="s">
        <v>13</v>
      </c>
      <c r="AS31" s="11">
        <f>AM31</f>
        <v>22489</v>
      </c>
      <c r="AT31" s="11">
        <f>AT29+AT30</f>
        <v>9668</v>
      </c>
      <c r="AU31" s="12">
        <f>IF(OR(AS31=0,AT31=0),"",ROUNDDOWN(AT31/AS31,4))</f>
        <v>0.42980000000000002</v>
      </c>
    </row>
    <row r="32" spans="2:47" s="4" customFormat="1" ht="22.5" customHeight="1" x14ac:dyDescent="0.2">
      <c r="B32" s="50" t="s">
        <v>63</v>
      </c>
      <c r="C32" s="51"/>
      <c r="D32" s="51"/>
      <c r="E32" s="52"/>
      <c r="F32" s="53">
        <v>402</v>
      </c>
      <c r="G32" s="54"/>
      <c r="H32" s="55"/>
      <c r="I32" s="53">
        <v>346</v>
      </c>
      <c r="J32" s="54"/>
      <c r="K32" s="55"/>
      <c r="L32" s="53">
        <v>396</v>
      </c>
      <c r="M32" s="54"/>
      <c r="N32" s="55"/>
      <c r="O32" s="53">
        <f t="shared" si="0"/>
        <v>742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</row>
    <row r="33" spans="3:39" ht="15.75" customHeight="1" x14ac:dyDescent="0.2"/>
    <row r="34" spans="3:39" ht="18.75" customHeight="1" x14ac:dyDescent="0.2">
      <c r="D34" s="7" t="s">
        <v>64</v>
      </c>
      <c r="E34" s="47">
        <v>-68</v>
      </c>
      <c r="F34" s="47"/>
      <c r="G34" s="1" t="s">
        <v>8</v>
      </c>
      <c r="L34" s="1" t="s">
        <v>65</v>
      </c>
      <c r="O34" s="48">
        <v>-552</v>
      </c>
      <c r="P34" s="48"/>
      <c r="Q34" s="48"/>
      <c r="R34" s="48"/>
      <c r="S34" s="1" t="s">
        <v>8</v>
      </c>
      <c r="AG34" s="7" t="s">
        <v>66</v>
      </c>
      <c r="AH34" s="23">
        <f>AT31</f>
        <v>9668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7" t="s">
        <v>64</v>
      </c>
      <c r="E36" s="48">
        <v>-20</v>
      </c>
      <c r="F36" s="48"/>
      <c r="G36" s="1" t="s">
        <v>9</v>
      </c>
      <c r="L36" s="1" t="s">
        <v>65</v>
      </c>
      <c r="O36" s="48">
        <v>-132</v>
      </c>
      <c r="P36" s="48"/>
      <c r="Q36" s="48"/>
      <c r="R36" s="48"/>
      <c r="S36" s="1" t="s">
        <v>9</v>
      </c>
      <c r="Y36" s="1" t="s">
        <v>67</v>
      </c>
      <c r="AG36" s="7" t="s">
        <v>7</v>
      </c>
      <c r="AH36" s="23">
        <f>AT29</f>
        <v>4106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7"/>
    </row>
    <row r="38" spans="3:39" ht="18.75" customHeight="1" x14ac:dyDescent="0.2">
      <c r="C38" s="5" t="s">
        <v>74</v>
      </c>
      <c r="AG38" s="7" t="s">
        <v>12</v>
      </c>
      <c r="AH38" s="23">
        <f>AT30</f>
        <v>5562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7"/>
    </row>
    <row r="40" spans="3:39" ht="18.75" customHeight="1" x14ac:dyDescent="0.2">
      <c r="C40" s="6" t="s">
        <v>68</v>
      </c>
      <c r="AG40" s="7" t="s">
        <v>60</v>
      </c>
      <c r="AH40" s="49">
        <f>IF(OR(AH34=0,AM31=0),"",ROUNDDOWN(AH34/AM31*100,2))</f>
        <v>42.98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7</v>
      </c>
      <c r="I42" s="1" t="s">
        <v>8</v>
      </c>
      <c r="L42" s="1" t="s">
        <v>71</v>
      </c>
      <c r="T42" s="1">
        <v>6</v>
      </c>
      <c r="U42" s="1">
        <v>3</v>
      </c>
      <c r="V42" s="1" t="s">
        <v>8</v>
      </c>
    </row>
  </sheetData>
  <mergeCells count="284"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abSelected="1" topLeftCell="A25" zoomScaleNormal="100" zoomScaleSheetLayoutView="98" workbookViewId="0">
      <selection activeCell="AS5" sqref="AS5"/>
    </sheetView>
  </sheetViews>
  <sheetFormatPr defaultColWidth="9" defaultRowHeight="13.2" x14ac:dyDescent="0.2"/>
  <cols>
    <col min="1" max="1" width="0.77734375" style="1" customWidth="1"/>
    <col min="2" max="6" width="3.44140625" style="1" customWidth="1"/>
    <col min="7" max="8" width="1.77734375" style="1" customWidth="1"/>
    <col min="9" max="9" width="3.44140625" style="1" customWidth="1"/>
    <col min="10" max="11" width="1.77734375" style="1" customWidth="1"/>
    <col min="12" max="12" width="3.44140625" style="1" customWidth="1"/>
    <col min="13" max="26" width="1.77734375" style="1" customWidth="1"/>
    <col min="27" max="30" width="1.88671875" style="1" customWidth="1"/>
    <col min="31" max="42" width="1.77734375" style="1" customWidth="1"/>
    <col min="43" max="43" width="3.88671875" style="1" customWidth="1"/>
    <col min="44" max="44" width="5.109375" style="16" customWidth="1"/>
    <col min="45" max="47" width="8.77734375" style="1" customWidth="1"/>
    <col min="48" max="48" width="9" style="1" customWidth="1"/>
    <col min="49" max="16384" width="9" style="1"/>
  </cols>
  <sheetData>
    <row r="1" spans="2:44" ht="21" customHeight="1" x14ac:dyDescent="0.2">
      <c r="B1" s="21" t="s">
        <v>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2:44" ht="18.75" customHeight="1" x14ac:dyDescent="0.2">
      <c r="AP2" s="10" t="s">
        <v>4</v>
      </c>
    </row>
    <row r="3" spans="2:44" ht="18.75" customHeight="1" x14ac:dyDescent="0.2">
      <c r="B3" s="22" t="s">
        <v>72</v>
      </c>
      <c r="C3" s="22"/>
      <c r="D3" s="22"/>
      <c r="E3" s="22"/>
      <c r="F3" s="22"/>
      <c r="G3" s="17"/>
      <c r="H3" s="17"/>
      <c r="I3" s="23" t="s">
        <v>7</v>
      </c>
      <c r="J3" s="23"/>
      <c r="K3" s="23"/>
      <c r="L3" s="23">
        <v>11434</v>
      </c>
      <c r="M3" s="23"/>
      <c r="N3" s="23"/>
      <c r="O3" s="24" t="s">
        <v>8</v>
      </c>
      <c r="P3" s="24"/>
      <c r="Q3" s="24" t="s">
        <v>12</v>
      </c>
      <c r="R3" s="24"/>
      <c r="S3" s="23">
        <v>12559</v>
      </c>
      <c r="T3" s="23"/>
      <c r="U3" s="23"/>
      <c r="V3" s="23"/>
      <c r="W3" s="24" t="s">
        <v>8</v>
      </c>
      <c r="X3" s="24"/>
      <c r="Y3" s="16" t="s">
        <v>13</v>
      </c>
      <c r="Z3" s="23">
        <v>23993</v>
      </c>
      <c r="AA3" s="23"/>
      <c r="AB3" s="23"/>
      <c r="AC3" s="23"/>
      <c r="AD3" s="24" t="s">
        <v>8</v>
      </c>
      <c r="AE3" s="24"/>
      <c r="AF3" s="4"/>
    </row>
    <row r="4" spans="2:44" ht="18.75" customHeight="1" x14ac:dyDescent="0.2">
      <c r="D4" s="16"/>
      <c r="H4" s="8"/>
      <c r="I4" s="23" t="s">
        <v>9</v>
      </c>
      <c r="J4" s="23"/>
      <c r="K4" s="23"/>
      <c r="L4" s="23">
        <v>10682</v>
      </c>
      <c r="M4" s="23"/>
      <c r="N4" s="23"/>
      <c r="O4" s="18"/>
      <c r="P4" s="18"/>
      <c r="Q4" s="24" t="s">
        <v>14</v>
      </c>
      <c r="R4" s="24"/>
      <c r="S4" s="24"/>
      <c r="T4" s="25">
        <v>118.23</v>
      </c>
      <c r="U4" s="25"/>
      <c r="V4" s="25"/>
      <c r="W4" s="25"/>
      <c r="X4" s="18" t="s">
        <v>15</v>
      </c>
      <c r="Y4" s="18"/>
      <c r="Z4" s="18"/>
      <c r="AF4" s="4"/>
      <c r="AH4" s="16"/>
      <c r="AK4" s="17"/>
      <c r="AL4" s="16"/>
      <c r="AM4" s="18"/>
      <c r="AP4" s="17"/>
    </row>
    <row r="5" spans="2:44" ht="18.75" customHeight="1" x14ac:dyDescent="0.2">
      <c r="Z5" s="16"/>
      <c r="AA5" s="16"/>
      <c r="AB5" s="16"/>
      <c r="AC5" s="16"/>
      <c r="AD5" s="26">
        <v>45716</v>
      </c>
      <c r="AE5" s="26"/>
      <c r="AF5" s="26"/>
      <c r="AG5" s="26"/>
      <c r="AH5" s="26"/>
      <c r="AI5" s="26"/>
      <c r="AJ5" s="26"/>
      <c r="AK5" s="26"/>
      <c r="AL5" s="26"/>
      <c r="AM5" s="26"/>
      <c r="AN5" s="27" t="s">
        <v>19</v>
      </c>
      <c r="AO5" s="27"/>
      <c r="AP5" s="27"/>
    </row>
    <row r="6" spans="2:44" ht="6.75" customHeight="1" x14ac:dyDescent="0.2"/>
    <row r="7" spans="2:44" s="3" customFormat="1" ht="22.5" customHeight="1" x14ac:dyDescent="0.2">
      <c r="B7" s="28" t="s">
        <v>21</v>
      </c>
      <c r="C7" s="29"/>
      <c r="D7" s="29"/>
      <c r="E7" s="30"/>
      <c r="F7" s="28" t="s">
        <v>23</v>
      </c>
      <c r="G7" s="29"/>
      <c r="H7" s="30"/>
      <c r="I7" s="28" t="s">
        <v>7</v>
      </c>
      <c r="J7" s="29"/>
      <c r="K7" s="30"/>
      <c r="L7" s="28" t="s">
        <v>12</v>
      </c>
      <c r="M7" s="29"/>
      <c r="N7" s="30"/>
      <c r="O7" s="28" t="s">
        <v>13</v>
      </c>
      <c r="P7" s="29"/>
      <c r="Q7" s="29"/>
      <c r="R7" s="30"/>
      <c r="S7" s="28" t="s">
        <v>21</v>
      </c>
      <c r="T7" s="29"/>
      <c r="U7" s="29"/>
      <c r="V7" s="29"/>
      <c r="W7" s="29"/>
      <c r="X7" s="29"/>
      <c r="Y7" s="29"/>
      <c r="Z7" s="30"/>
      <c r="AA7" s="28" t="s">
        <v>23</v>
      </c>
      <c r="AB7" s="29"/>
      <c r="AC7" s="29"/>
      <c r="AD7" s="30"/>
      <c r="AE7" s="28" t="s">
        <v>7</v>
      </c>
      <c r="AF7" s="29"/>
      <c r="AG7" s="29"/>
      <c r="AH7" s="30"/>
      <c r="AI7" s="28" t="s">
        <v>12</v>
      </c>
      <c r="AJ7" s="29"/>
      <c r="AK7" s="29"/>
      <c r="AL7" s="30"/>
      <c r="AM7" s="31" t="s">
        <v>13</v>
      </c>
      <c r="AN7" s="31"/>
      <c r="AO7" s="31"/>
      <c r="AP7" s="31"/>
    </row>
    <row r="8" spans="2:44" s="4" customFormat="1" ht="22.5" customHeight="1" x14ac:dyDescent="0.2">
      <c r="B8" s="33" t="s">
        <v>16</v>
      </c>
      <c r="C8" s="34"/>
      <c r="D8" s="34"/>
      <c r="E8" s="35"/>
      <c r="F8" s="40">
        <v>1807</v>
      </c>
      <c r="G8" s="41"/>
      <c r="H8" s="42"/>
      <c r="I8" s="40">
        <v>1737</v>
      </c>
      <c r="J8" s="41"/>
      <c r="K8" s="42"/>
      <c r="L8" s="40">
        <v>1849</v>
      </c>
      <c r="M8" s="41"/>
      <c r="N8" s="42"/>
      <c r="O8" s="40">
        <f t="shared" ref="O8:O32" si="0">I8+L8</f>
        <v>3586</v>
      </c>
      <c r="P8" s="41"/>
      <c r="Q8" s="41"/>
      <c r="R8" s="42"/>
      <c r="S8" s="43" t="s">
        <v>24</v>
      </c>
      <c r="T8" s="44"/>
      <c r="U8" s="44"/>
      <c r="V8" s="44"/>
      <c r="W8" s="44"/>
      <c r="X8" s="44"/>
      <c r="Y8" s="44"/>
      <c r="Z8" s="45"/>
      <c r="AA8" s="40">
        <v>486</v>
      </c>
      <c r="AB8" s="41"/>
      <c r="AC8" s="41"/>
      <c r="AD8" s="42"/>
      <c r="AE8" s="40">
        <v>464</v>
      </c>
      <c r="AF8" s="41"/>
      <c r="AG8" s="41"/>
      <c r="AH8" s="42"/>
      <c r="AI8" s="40">
        <v>481</v>
      </c>
      <c r="AJ8" s="41"/>
      <c r="AK8" s="41"/>
      <c r="AL8" s="42"/>
      <c r="AM8" s="32">
        <f t="shared" ref="AM8:AM31" si="1">AE8+AI8</f>
        <v>945</v>
      </c>
      <c r="AN8" s="32"/>
      <c r="AO8" s="32"/>
      <c r="AP8" s="32"/>
      <c r="AR8" s="3"/>
    </row>
    <row r="9" spans="2:44" s="4" customFormat="1" ht="22.5" customHeight="1" x14ac:dyDescent="0.2">
      <c r="B9" s="33" t="s">
        <v>25</v>
      </c>
      <c r="C9" s="34"/>
      <c r="D9" s="34"/>
      <c r="E9" s="35"/>
      <c r="F9" s="36">
        <v>102</v>
      </c>
      <c r="G9" s="37"/>
      <c r="H9" s="38"/>
      <c r="I9" s="36">
        <v>93</v>
      </c>
      <c r="J9" s="37"/>
      <c r="K9" s="38"/>
      <c r="L9" s="36">
        <v>66</v>
      </c>
      <c r="M9" s="37"/>
      <c r="N9" s="38"/>
      <c r="O9" s="36">
        <f t="shared" si="0"/>
        <v>159</v>
      </c>
      <c r="P9" s="37"/>
      <c r="Q9" s="37"/>
      <c r="R9" s="38"/>
      <c r="S9" s="33" t="s">
        <v>26</v>
      </c>
      <c r="T9" s="34"/>
      <c r="U9" s="34"/>
      <c r="V9" s="34"/>
      <c r="W9" s="34"/>
      <c r="X9" s="34"/>
      <c r="Y9" s="34"/>
      <c r="Z9" s="35"/>
      <c r="AA9" s="36">
        <v>55</v>
      </c>
      <c r="AB9" s="37"/>
      <c r="AC9" s="37"/>
      <c r="AD9" s="38"/>
      <c r="AE9" s="36">
        <v>52</v>
      </c>
      <c r="AF9" s="37"/>
      <c r="AG9" s="37"/>
      <c r="AH9" s="38"/>
      <c r="AI9" s="36">
        <v>54</v>
      </c>
      <c r="AJ9" s="37"/>
      <c r="AK9" s="37"/>
      <c r="AL9" s="38"/>
      <c r="AM9" s="39">
        <f t="shared" si="1"/>
        <v>106</v>
      </c>
      <c r="AN9" s="39"/>
      <c r="AO9" s="39"/>
      <c r="AP9" s="39"/>
      <c r="AR9" s="3"/>
    </row>
    <row r="10" spans="2:44" s="4" customFormat="1" ht="22.5" customHeight="1" x14ac:dyDescent="0.2">
      <c r="B10" s="33" t="s">
        <v>27</v>
      </c>
      <c r="C10" s="34"/>
      <c r="D10" s="34"/>
      <c r="E10" s="35"/>
      <c r="F10" s="36">
        <v>200</v>
      </c>
      <c r="G10" s="37"/>
      <c r="H10" s="38"/>
      <c r="I10" s="36">
        <v>167</v>
      </c>
      <c r="J10" s="37"/>
      <c r="K10" s="38"/>
      <c r="L10" s="36">
        <v>181</v>
      </c>
      <c r="M10" s="37"/>
      <c r="N10" s="38"/>
      <c r="O10" s="36">
        <f t="shared" si="0"/>
        <v>348</v>
      </c>
      <c r="P10" s="37"/>
      <c r="Q10" s="37"/>
      <c r="R10" s="38"/>
      <c r="S10" s="33" t="s">
        <v>2</v>
      </c>
      <c r="T10" s="34"/>
      <c r="U10" s="34"/>
      <c r="V10" s="34"/>
      <c r="W10" s="34"/>
      <c r="X10" s="34"/>
      <c r="Y10" s="34"/>
      <c r="Z10" s="35"/>
      <c r="AA10" s="36">
        <v>258</v>
      </c>
      <c r="AB10" s="37"/>
      <c r="AC10" s="37"/>
      <c r="AD10" s="38"/>
      <c r="AE10" s="36">
        <v>248</v>
      </c>
      <c r="AF10" s="37"/>
      <c r="AG10" s="37"/>
      <c r="AH10" s="38"/>
      <c r="AI10" s="36">
        <v>260</v>
      </c>
      <c r="AJ10" s="37"/>
      <c r="AK10" s="37"/>
      <c r="AL10" s="38"/>
      <c r="AM10" s="39">
        <f t="shared" si="1"/>
        <v>508</v>
      </c>
      <c r="AN10" s="39"/>
      <c r="AO10" s="39"/>
      <c r="AP10" s="39"/>
      <c r="AR10" s="3"/>
    </row>
    <row r="11" spans="2:44" s="4" customFormat="1" ht="22.5" customHeight="1" x14ac:dyDescent="0.2">
      <c r="B11" s="33" t="s">
        <v>30</v>
      </c>
      <c r="C11" s="34"/>
      <c r="D11" s="34"/>
      <c r="E11" s="35"/>
      <c r="F11" s="36">
        <v>111</v>
      </c>
      <c r="G11" s="37"/>
      <c r="H11" s="38"/>
      <c r="I11" s="36">
        <v>90</v>
      </c>
      <c r="J11" s="37"/>
      <c r="K11" s="38"/>
      <c r="L11" s="36">
        <v>116</v>
      </c>
      <c r="M11" s="37"/>
      <c r="N11" s="38"/>
      <c r="O11" s="36">
        <f t="shared" si="0"/>
        <v>206</v>
      </c>
      <c r="P11" s="37"/>
      <c r="Q11" s="37"/>
      <c r="R11" s="38"/>
      <c r="S11" s="33" t="s">
        <v>18</v>
      </c>
      <c r="T11" s="34"/>
      <c r="U11" s="34"/>
      <c r="V11" s="34"/>
      <c r="W11" s="34"/>
      <c r="X11" s="34"/>
      <c r="Y11" s="34"/>
      <c r="Z11" s="35"/>
      <c r="AA11" s="36">
        <v>423</v>
      </c>
      <c r="AB11" s="37"/>
      <c r="AC11" s="37"/>
      <c r="AD11" s="38"/>
      <c r="AE11" s="36">
        <v>428</v>
      </c>
      <c r="AF11" s="37"/>
      <c r="AG11" s="37"/>
      <c r="AH11" s="38"/>
      <c r="AI11" s="36">
        <v>472</v>
      </c>
      <c r="AJ11" s="37"/>
      <c r="AK11" s="37"/>
      <c r="AL11" s="38"/>
      <c r="AM11" s="39">
        <f t="shared" si="1"/>
        <v>900</v>
      </c>
      <c r="AN11" s="39"/>
      <c r="AO11" s="39"/>
      <c r="AP11" s="39"/>
      <c r="AR11" s="3"/>
    </row>
    <row r="12" spans="2:44" s="4" customFormat="1" ht="22.5" customHeight="1" x14ac:dyDescent="0.2">
      <c r="B12" s="33" t="s">
        <v>31</v>
      </c>
      <c r="C12" s="34"/>
      <c r="D12" s="34"/>
      <c r="E12" s="35"/>
      <c r="F12" s="36">
        <v>171</v>
      </c>
      <c r="G12" s="37"/>
      <c r="H12" s="38"/>
      <c r="I12" s="36">
        <v>151</v>
      </c>
      <c r="J12" s="37"/>
      <c r="K12" s="38"/>
      <c r="L12" s="36">
        <v>156</v>
      </c>
      <c r="M12" s="37"/>
      <c r="N12" s="38"/>
      <c r="O12" s="36">
        <f t="shared" si="0"/>
        <v>307</v>
      </c>
      <c r="P12" s="37"/>
      <c r="Q12" s="37"/>
      <c r="R12" s="38"/>
      <c r="S12" s="33" t="s">
        <v>17</v>
      </c>
      <c r="T12" s="34"/>
      <c r="U12" s="34"/>
      <c r="V12" s="34"/>
      <c r="W12" s="34"/>
      <c r="X12" s="34"/>
      <c r="Y12" s="34"/>
      <c r="Z12" s="35"/>
      <c r="AA12" s="36">
        <v>170</v>
      </c>
      <c r="AB12" s="37"/>
      <c r="AC12" s="37"/>
      <c r="AD12" s="38"/>
      <c r="AE12" s="36">
        <v>148</v>
      </c>
      <c r="AF12" s="37"/>
      <c r="AG12" s="37"/>
      <c r="AH12" s="38"/>
      <c r="AI12" s="36">
        <v>168</v>
      </c>
      <c r="AJ12" s="37"/>
      <c r="AK12" s="37"/>
      <c r="AL12" s="38"/>
      <c r="AM12" s="39">
        <f t="shared" si="1"/>
        <v>316</v>
      </c>
      <c r="AN12" s="39"/>
      <c r="AO12" s="39"/>
      <c r="AP12" s="39"/>
      <c r="AR12" s="3"/>
    </row>
    <row r="13" spans="2:44" s="4" customFormat="1" ht="22.5" customHeight="1" x14ac:dyDescent="0.2">
      <c r="B13" s="33" t="s">
        <v>33</v>
      </c>
      <c r="C13" s="34"/>
      <c r="D13" s="34"/>
      <c r="E13" s="35"/>
      <c r="F13" s="36">
        <v>110</v>
      </c>
      <c r="G13" s="37"/>
      <c r="H13" s="38"/>
      <c r="I13" s="36">
        <v>85</v>
      </c>
      <c r="J13" s="37"/>
      <c r="K13" s="38"/>
      <c r="L13" s="36">
        <v>90</v>
      </c>
      <c r="M13" s="37"/>
      <c r="N13" s="38"/>
      <c r="O13" s="36">
        <f t="shared" si="0"/>
        <v>175</v>
      </c>
      <c r="P13" s="37"/>
      <c r="Q13" s="37"/>
      <c r="R13" s="38"/>
      <c r="S13" s="33" t="s">
        <v>37</v>
      </c>
      <c r="T13" s="34"/>
      <c r="U13" s="34"/>
      <c r="V13" s="34"/>
      <c r="W13" s="34"/>
      <c r="X13" s="34"/>
      <c r="Y13" s="34"/>
      <c r="Z13" s="35"/>
      <c r="AA13" s="36">
        <v>126</v>
      </c>
      <c r="AB13" s="37"/>
      <c r="AC13" s="37"/>
      <c r="AD13" s="38"/>
      <c r="AE13" s="36">
        <v>113</v>
      </c>
      <c r="AF13" s="37"/>
      <c r="AG13" s="37"/>
      <c r="AH13" s="38"/>
      <c r="AI13" s="36">
        <v>119</v>
      </c>
      <c r="AJ13" s="37"/>
      <c r="AK13" s="37"/>
      <c r="AL13" s="38"/>
      <c r="AM13" s="39">
        <f t="shared" si="1"/>
        <v>232</v>
      </c>
      <c r="AN13" s="39"/>
      <c r="AO13" s="39"/>
      <c r="AP13" s="39"/>
      <c r="AR13" s="3"/>
    </row>
    <row r="14" spans="2:44" s="4" customFormat="1" ht="22.5" customHeight="1" x14ac:dyDescent="0.2">
      <c r="B14" s="33" t="s">
        <v>34</v>
      </c>
      <c r="C14" s="34"/>
      <c r="D14" s="34"/>
      <c r="E14" s="35"/>
      <c r="F14" s="36">
        <v>6</v>
      </c>
      <c r="G14" s="37"/>
      <c r="H14" s="38"/>
      <c r="I14" s="36">
        <v>7</v>
      </c>
      <c r="J14" s="37"/>
      <c r="K14" s="38"/>
      <c r="L14" s="36">
        <v>4</v>
      </c>
      <c r="M14" s="37"/>
      <c r="N14" s="38"/>
      <c r="O14" s="36">
        <f t="shared" si="0"/>
        <v>11</v>
      </c>
      <c r="P14" s="37"/>
      <c r="Q14" s="37"/>
      <c r="R14" s="38"/>
      <c r="S14" s="33" t="s">
        <v>20</v>
      </c>
      <c r="T14" s="34"/>
      <c r="U14" s="34"/>
      <c r="V14" s="34"/>
      <c r="W14" s="34"/>
      <c r="X14" s="34"/>
      <c r="Y14" s="34"/>
      <c r="Z14" s="35"/>
      <c r="AA14" s="36">
        <v>1281</v>
      </c>
      <c r="AB14" s="37"/>
      <c r="AC14" s="37"/>
      <c r="AD14" s="38"/>
      <c r="AE14" s="36">
        <v>1147</v>
      </c>
      <c r="AF14" s="37"/>
      <c r="AG14" s="37"/>
      <c r="AH14" s="38"/>
      <c r="AI14" s="36">
        <v>1252</v>
      </c>
      <c r="AJ14" s="37"/>
      <c r="AK14" s="37"/>
      <c r="AL14" s="38"/>
      <c r="AM14" s="39">
        <f t="shared" si="1"/>
        <v>2399</v>
      </c>
      <c r="AN14" s="39"/>
      <c r="AO14" s="39"/>
      <c r="AP14" s="39"/>
      <c r="AR14" s="3"/>
    </row>
    <row r="15" spans="2:44" s="4" customFormat="1" ht="22.5" customHeight="1" x14ac:dyDescent="0.2">
      <c r="B15" s="33" t="s">
        <v>39</v>
      </c>
      <c r="C15" s="34"/>
      <c r="D15" s="34"/>
      <c r="E15" s="35"/>
      <c r="F15" s="36">
        <v>239</v>
      </c>
      <c r="G15" s="37"/>
      <c r="H15" s="38"/>
      <c r="I15" s="36">
        <v>234</v>
      </c>
      <c r="J15" s="37"/>
      <c r="K15" s="38"/>
      <c r="L15" s="36">
        <v>262</v>
      </c>
      <c r="M15" s="37"/>
      <c r="N15" s="38"/>
      <c r="O15" s="36">
        <f t="shared" si="0"/>
        <v>496</v>
      </c>
      <c r="P15" s="37"/>
      <c r="Q15" s="37"/>
      <c r="R15" s="38"/>
      <c r="S15" s="33" t="s">
        <v>28</v>
      </c>
      <c r="T15" s="34"/>
      <c r="U15" s="34"/>
      <c r="V15" s="34"/>
      <c r="W15" s="34"/>
      <c r="X15" s="34"/>
      <c r="Y15" s="34"/>
      <c r="Z15" s="35"/>
      <c r="AA15" s="36">
        <v>16</v>
      </c>
      <c r="AB15" s="37"/>
      <c r="AC15" s="37"/>
      <c r="AD15" s="38"/>
      <c r="AE15" s="36">
        <v>7</v>
      </c>
      <c r="AF15" s="37"/>
      <c r="AG15" s="37"/>
      <c r="AH15" s="38"/>
      <c r="AI15" s="36">
        <v>14</v>
      </c>
      <c r="AJ15" s="37"/>
      <c r="AK15" s="37"/>
      <c r="AL15" s="38"/>
      <c r="AM15" s="39">
        <f t="shared" si="1"/>
        <v>21</v>
      </c>
      <c r="AN15" s="39"/>
      <c r="AO15" s="39"/>
      <c r="AP15" s="39"/>
      <c r="AR15" s="3"/>
    </row>
    <row r="16" spans="2:44" s="4" customFormat="1" ht="22.5" customHeight="1" x14ac:dyDescent="0.2">
      <c r="B16" s="33" t="s">
        <v>6</v>
      </c>
      <c r="C16" s="34"/>
      <c r="D16" s="34"/>
      <c r="E16" s="35"/>
      <c r="F16" s="36">
        <v>223</v>
      </c>
      <c r="G16" s="37"/>
      <c r="H16" s="38"/>
      <c r="I16" s="36">
        <v>195</v>
      </c>
      <c r="J16" s="37"/>
      <c r="K16" s="38"/>
      <c r="L16" s="36">
        <v>230</v>
      </c>
      <c r="M16" s="37"/>
      <c r="N16" s="38"/>
      <c r="O16" s="36">
        <f t="shared" si="0"/>
        <v>425</v>
      </c>
      <c r="P16" s="37"/>
      <c r="Q16" s="37"/>
      <c r="R16" s="38"/>
      <c r="S16" s="33" t="s">
        <v>40</v>
      </c>
      <c r="T16" s="34"/>
      <c r="U16" s="34"/>
      <c r="V16" s="34"/>
      <c r="W16" s="34"/>
      <c r="X16" s="34"/>
      <c r="Y16" s="34"/>
      <c r="Z16" s="35"/>
      <c r="AA16" s="36">
        <v>49</v>
      </c>
      <c r="AB16" s="37"/>
      <c r="AC16" s="37"/>
      <c r="AD16" s="38"/>
      <c r="AE16" s="36">
        <v>38</v>
      </c>
      <c r="AF16" s="37"/>
      <c r="AG16" s="37"/>
      <c r="AH16" s="38"/>
      <c r="AI16" s="36">
        <v>41</v>
      </c>
      <c r="AJ16" s="37"/>
      <c r="AK16" s="37"/>
      <c r="AL16" s="38"/>
      <c r="AM16" s="39">
        <f t="shared" si="1"/>
        <v>79</v>
      </c>
      <c r="AN16" s="39"/>
      <c r="AO16" s="39"/>
      <c r="AP16" s="39"/>
      <c r="AR16" s="3"/>
    </row>
    <row r="17" spans="2:47" s="4" customFormat="1" ht="22.5" customHeight="1" x14ac:dyDescent="0.2">
      <c r="B17" s="33" t="s">
        <v>22</v>
      </c>
      <c r="C17" s="34"/>
      <c r="D17" s="34"/>
      <c r="E17" s="35"/>
      <c r="F17" s="36">
        <v>158</v>
      </c>
      <c r="G17" s="37"/>
      <c r="H17" s="38"/>
      <c r="I17" s="36">
        <v>203</v>
      </c>
      <c r="J17" s="37"/>
      <c r="K17" s="38"/>
      <c r="L17" s="36">
        <v>211</v>
      </c>
      <c r="M17" s="37"/>
      <c r="N17" s="38"/>
      <c r="O17" s="36">
        <f t="shared" si="0"/>
        <v>414</v>
      </c>
      <c r="P17" s="37"/>
      <c r="Q17" s="37"/>
      <c r="R17" s="38"/>
      <c r="S17" s="33" t="s">
        <v>42</v>
      </c>
      <c r="T17" s="34"/>
      <c r="U17" s="34"/>
      <c r="V17" s="34"/>
      <c r="W17" s="34"/>
      <c r="X17" s="34"/>
      <c r="Y17" s="34"/>
      <c r="Z17" s="35"/>
      <c r="AA17" s="36">
        <v>218</v>
      </c>
      <c r="AB17" s="37"/>
      <c r="AC17" s="37"/>
      <c r="AD17" s="38"/>
      <c r="AE17" s="36">
        <v>204</v>
      </c>
      <c r="AF17" s="37"/>
      <c r="AG17" s="37"/>
      <c r="AH17" s="38"/>
      <c r="AI17" s="36">
        <v>221</v>
      </c>
      <c r="AJ17" s="37"/>
      <c r="AK17" s="37"/>
      <c r="AL17" s="38"/>
      <c r="AM17" s="39">
        <f t="shared" si="1"/>
        <v>425</v>
      </c>
      <c r="AN17" s="39"/>
      <c r="AO17" s="39"/>
      <c r="AP17" s="39"/>
      <c r="AR17" s="3"/>
    </row>
    <row r="18" spans="2:47" s="4" customFormat="1" ht="22.5" customHeight="1" x14ac:dyDescent="0.2">
      <c r="B18" s="33" t="s">
        <v>44</v>
      </c>
      <c r="C18" s="34"/>
      <c r="D18" s="34"/>
      <c r="E18" s="35"/>
      <c r="F18" s="36">
        <v>144</v>
      </c>
      <c r="G18" s="37"/>
      <c r="H18" s="38"/>
      <c r="I18" s="36">
        <v>140</v>
      </c>
      <c r="J18" s="37"/>
      <c r="K18" s="38"/>
      <c r="L18" s="36">
        <v>167</v>
      </c>
      <c r="M18" s="37"/>
      <c r="N18" s="38"/>
      <c r="O18" s="36">
        <f t="shared" si="0"/>
        <v>307</v>
      </c>
      <c r="P18" s="37"/>
      <c r="Q18" s="37"/>
      <c r="R18" s="38"/>
      <c r="S18" s="33" t="s">
        <v>45</v>
      </c>
      <c r="T18" s="34"/>
      <c r="U18" s="34"/>
      <c r="V18" s="34"/>
      <c r="W18" s="34"/>
      <c r="X18" s="34"/>
      <c r="Y18" s="34"/>
      <c r="Z18" s="35"/>
      <c r="AA18" s="36">
        <v>222</v>
      </c>
      <c r="AB18" s="37"/>
      <c r="AC18" s="37"/>
      <c r="AD18" s="38"/>
      <c r="AE18" s="36">
        <v>170</v>
      </c>
      <c r="AF18" s="37"/>
      <c r="AG18" s="37"/>
      <c r="AH18" s="38"/>
      <c r="AI18" s="36">
        <v>183</v>
      </c>
      <c r="AJ18" s="37"/>
      <c r="AK18" s="37"/>
      <c r="AL18" s="38"/>
      <c r="AM18" s="39">
        <f t="shared" si="1"/>
        <v>353</v>
      </c>
      <c r="AN18" s="39"/>
      <c r="AO18" s="39"/>
      <c r="AP18" s="39"/>
      <c r="AR18" s="3"/>
    </row>
    <row r="19" spans="2:47" s="4" customFormat="1" ht="22.5" customHeight="1" x14ac:dyDescent="0.2">
      <c r="B19" s="33" t="s">
        <v>46</v>
      </c>
      <c r="C19" s="34"/>
      <c r="D19" s="34"/>
      <c r="E19" s="35"/>
      <c r="F19" s="36">
        <v>128</v>
      </c>
      <c r="G19" s="37"/>
      <c r="H19" s="38"/>
      <c r="I19" s="36">
        <v>117</v>
      </c>
      <c r="J19" s="37"/>
      <c r="K19" s="38"/>
      <c r="L19" s="36">
        <v>119</v>
      </c>
      <c r="M19" s="37"/>
      <c r="N19" s="38"/>
      <c r="O19" s="36">
        <f t="shared" si="0"/>
        <v>236</v>
      </c>
      <c r="P19" s="37"/>
      <c r="Q19" s="37"/>
      <c r="R19" s="38"/>
      <c r="S19" s="33" t="s">
        <v>48</v>
      </c>
      <c r="T19" s="34"/>
      <c r="U19" s="34"/>
      <c r="V19" s="34"/>
      <c r="W19" s="34"/>
      <c r="X19" s="34"/>
      <c r="Y19" s="34"/>
      <c r="Z19" s="35"/>
      <c r="AA19" s="36">
        <v>62</v>
      </c>
      <c r="AB19" s="37"/>
      <c r="AC19" s="37"/>
      <c r="AD19" s="38"/>
      <c r="AE19" s="36">
        <v>45</v>
      </c>
      <c r="AF19" s="37"/>
      <c r="AG19" s="37"/>
      <c r="AH19" s="38"/>
      <c r="AI19" s="36">
        <v>54</v>
      </c>
      <c r="AJ19" s="37"/>
      <c r="AK19" s="37"/>
      <c r="AL19" s="38"/>
      <c r="AM19" s="39">
        <f t="shared" si="1"/>
        <v>99</v>
      </c>
      <c r="AN19" s="39"/>
      <c r="AO19" s="39"/>
      <c r="AP19" s="39"/>
      <c r="AR19" s="3"/>
    </row>
    <row r="20" spans="2:47" s="4" customFormat="1" ht="22.5" customHeight="1" x14ac:dyDescent="0.2">
      <c r="B20" s="33" t="s">
        <v>1</v>
      </c>
      <c r="C20" s="34"/>
      <c r="D20" s="34"/>
      <c r="E20" s="35"/>
      <c r="F20" s="36">
        <v>68</v>
      </c>
      <c r="G20" s="37"/>
      <c r="H20" s="38"/>
      <c r="I20" s="36">
        <v>55</v>
      </c>
      <c r="J20" s="37"/>
      <c r="K20" s="38"/>
      <c r="L20" s="36">
        <v>55</v>
      </c>
      <c r="M20" s="37"/>
      <c r="N20" s="38"/>
      <c r="O20" s="36">
        <f t="shared" si="0"/>
        <v>110</v>
      </c>
      <c r="P20" s="37"/>
      <c r="Q20" s="37"/>
      <c r="R20" s="38"/>
      <c r="S20" s="33" t="s">
        <v>50</v>
      </c>
      <c r="T20" s="34"/>
      <c r="U20" s="34"/>
      <c r="V20" s="34"/>
      <c r="W20" s="34"/>
      <c r="X20" s="34"/>
      <c r="Y20" s="34"/>
      <c r="Z20" s="35"/>
      <c r="AA20" s="36">
        <v>105</v>
      </c>
      <c r="AB20" s="37"/>
      <c r="AC20" s="37"/>
      <c r="AD20" s="38"/>
      <c r="AE20" s="36">
        <v>85</v>
      </c>
      <c r="AF20" s="37"/>
      <c r="AG20" s="37"/>
      <c r="AH20" s="38"/>
      <c r="AI20" s="36">
        <v>119</v>
      </c>
      <c r="AJ20" s="37"/>
      <c r="AK20" s="37"/>
      <c r="AL20" s="38"/>
      <c r="AM20" s="39">
        <f t="shared" si="1"/>
        <v>204</v>
      </c>
      <c r="AN20" s="39"/>
      <c r="AO20" s="39"/>
      <c r="AP20" s="39"/>
      <c r="AR20" s="3"/>
    </row>
    <row r="21" spans="2:47" s="4" customFormat="1" ht="22.5" customHeight="1" x14ac:dyDescent="0.2">
      <c r="B21" s="33" t="s">
        <v>10</v>
      </c>
      <c r="C21" s="34"/>
      <c r="D21" s="34"/>
      <c r="E21" s="35"/>
      <c r="F21" s="36">
        <v>71</v>
      </c>
      <c r="G21" s="37"/>
      <c r="H21" s="38"/>
      <c r="I21" s="36">
        <v>44</v>
      </c>
      <c r="J21" s="37"/>
      <c r="K21" s="38"/>
      <c r="L21" s="36">
        <v>56</v>
      </c>
      <c r="M21" s="37"/>
      <c r="N21" s="38"/>
      <c r="O21" s="36">
        <f t="shared" si="0"/>
        <v>100</v>
      </c>
      <c r="P21" s="37"/>
      <c r="Q21" s="37"/>
      <c r="R21" s="38"/>
      <c r="S21" s="33" t="s">
        <v>36</v>
      </c>
      <c r="T21" s="34"/>
      <c r="U21" s="34"/>
      <c r="V21" s="34"/>
      <c r="W21" s="34"/>
      <c r="X21" s="34"/>
      <c r="Y21" s="34"/>
      <c r="Z21" s="35"/>
      <c r="AA21" s="36">
        <v>101</v>
      </c>
      <c r="AB21" s="37"/>
      <c r="AC21" s="37"/>
      <c r="AD21" s="38"/>
      <c r="AE21" s="36">
        <v>80</v>
      </c>
      <c r="AF21" s="37"/>
      <c r="AG21" s="37"/>
      <c r="AH21" s="38"/>
      <c r="AI21" s="36">
        <v>102</v>
      </c>
      <c r="AJ21" s="37"/>
      <c r="AK21" s="37"/>
      <c r="AL21" s="38"/>
      <c r="AM21" s="39">
        <f t="shared" si="1"/>
        <v>182</v>
      </c>
      <c r="AN21" s="39"/>
      <c r="AO21" s="39"/>
      <c r="AP21" s="39"/>
      <c r="AR21" s="3"/>
    </row>
    <row r="22" spans="2:47" s="4" customFormat="1" ht="22.5" customHeight="1" x14ac:dyDescent="0.2">
      <c r="B22" s="33" t="s">
        <v>52</v>
      </c>
      <c r="C22" s="34"/>
      <c r="D22" s="34"/>
      <c r="E22" s="35"/>
      <c r="F22" s="36">
        <v>45</v>
      </c>
      <c r="G22" s="37"/>
      <c r="H22" s="38"/>
      <c r="I22" s="36">
        <v>30</v>
      </c>
      <c r="J22" s="37"/>
      <c r="K22" s="38"/>
      <c r="L22" s="36">
        <v>42</v>
      </c>
      <c r="M22" s="37"/>
      <c r="N22" s="38"/>
      <c r="O22" s="36">
        <f t="shared" si="0"/>
        <v>72</v>
      </c>
      <c r="P22" s="37"/>
      <c r="Q22" s="37"/>
      <c r="R22" s="38"/>
      <c r="S22" s="33" t="s">
        <v>35</v>
      </c>
      <c r="T22" s="34"/>
      <c r="U22" s="34"/>
      <c r="V22" s="34"/>
      <c r="W22" s="34"/>
      <c r="X22" s="34"/>
      <c r="Y22" s="34"/>
      <c r="Z22" s="35"/>
      <c r="AA22" s="36">
        <v>252</v>
      </c>
      <c r="AB22" s="37"/>
      <c r="AC22" s="37"/>
      <c r="AD22" s="38"/>
      <c r="AE22" s="36">
        <v>233</v>
      </c>
      <c r="AF22" s="37"/>
      <c r="AG22" s="37"/>
      <c r="AH22" s="38"/>
      <c r="AI22" s="36">
        <v>273</v>
      </c>
      <c r="AJ22" s="37"/>
      <c r="AK22" s="37"/>
      <c r="AL22" s="38"/>
      <c r="AM22" s="39">
        <f t="shared" si="1"/>
        <v>506</v>
      </c>
      <c r="AN22" s="39"/>
      <c r="AO22" s="39"/>
      <c r="AP22" s="39"/>
      <c r="AR22" s="3"/>
    </row>
    <row r="23" spans="2:47" s="4" customFormat="1" ht="22.5" customHeight="1" x14ac:dyDescent="0.2">
      <c r="B23" s="33" t="s">
        <v>43</v>
      </c>
      <c r="C23" s="34"/>
      <c r="D23" s="34"/>
      <c r="E23" s="35"/>
      <c r="F23" s="36">
        <v>170</v>
      </c>
      <c r="G23" s="37"/>
      <c r="H23" s="38"/>
      <c r="I23" s="36">
        <v>143</v>
      </c>
      <c r="J23" s="37"/>
      <c r="K23" s="38"/>
      <c r="L23" s="36">
        <v>175</v>
      </c>
      <c r="M23" s="37"/>
      <c r="N23" s="38"/>
      <c r="O23" s="36">
        <f t="shared" si="0"/>
        <v>318</v>
      </c>
      <c r="P23" s="37"/>
      <c r="Q23" s="37"/>
      <c r="R23" s="38"/>
      <c r="S23" s="33" t="s">
        <v>53</v>
      </c>
      <c r="T23" s="34"/>
      <c r="U23" s="34"/>
      <c r="V23" s="34"/>
      <c r="W23" s="34"/>
      <c r="X23" s="34"/>
      <c r="Y23" s="34"/>
      <c r="Z23" s="35"/>
      <c r="AA23" s="36">
        <v>5</v>
      </c>
      <c r="AB23" s="37"/>
      <c r="AC23" s="37"/>
      <c r="AD23" s="38"/>
      <c r="AE23" s="36">
        <v>6</v>
      </c>
      <c r="AF23" s="37"/>
      <c r="AG23" s="37"/>
      <c r="AH23" s="38"/>
      <c r="AI23" s="36">
        <v>6</v>
      </c>
      <c r="AJ23" s="37"/>
      <c r="AK23" s="37"/>
      <c r="AL23" s="38"/>
      <c r="AM23" s="39">
        <f t="shared" si="1"/>
        <v>12</v>
      </c>
      <c r="AN23" s="39"/>
      <c r="AO23" s="39"/>
      <c r="AP23" s="39"/>
      <c r="AR23" s="3"/>
    </row>
    <row r="24" spans="2:47" s="4" customFormat="1" ht="22.5" customHeight="1" x14ac:dyDescent="0.2">
      <c r="B24" s="33" t="s">
        <v>54</v>
      </c>
      <c r="C24" s="34"/>
      <c r="D24" s="34"/>
      <c r="E24" s="35"/>
      <c r="F24" s="36">
        <v>210</v>
      </c>
      <c r="G24" s="37"/>
      <c r="H24" s="38"/>
      <c r="I24" s="36">
        <v>194</v>
      </c>
      <c r="J24" s="37"/>
      <c r="K24" s="38"/>
      <c r="L24" s="36">
        <v>211</v>
      </c>
      <c r="M24" s="37"/>
      <c r="N24" s="38"/>
      <c r="O24" s="36">
        <f t="shared" si="0"/>
        <v>405</v>
      </c>
      <c r="P24" s="37"/>
      <c r="Q24" s="37"/>
      <c r="R24" s="38"/>
      <c r="S24" s="33" t="s">
        <v>55</v>
      </c>
      <c r="T24" s="34"/>
      <c r="U24" s="34"/>
      <c r="V24" s="34"/>
      <c r="W24" s="34"/>
      <c r="X24" s="34"/>
      <c r="Y24" s="34"/>
      <c r="Z24" s="35"/>
      <c r="AA24" s="36">
        <v>133</v>
      </c>
      <c r="AB24" s="37"/>
      <c r="AC24" s="37"/>
      <c r="AD24" s="38"/>
      <c r="AE24" s="36">
        <v>106</v>
      </c>
      <c r="AF24" s="37"/>
      <c r="AG24" s="37"/>
      <c r="AH24" s="38"/>
      <c r="AI24" s="36">
        <v>112</v>
      </c>
      <c r="AJ24" s="37"/>
      <c r="AK24" s="37"/>
      <c r="AL24" s="38"/>
      <c r="AM24" s="39">
        <f t="shared" si="1"/>
        <v>218</v>
      </c>
      <c r="AN24" s="39"/>
      <c r="AO24" s="39"/>
      <c r="AP24" s="39"/>
      <c r="AR24" s="3"/>
    </row>
    <row r="25" spans="2:47" s="4" customFormat="1" ht="22.5" customHeight="1" x14ac:dyDescent="0.2">
      <c r="B25" s="33" t="s">
        <v>56</v>
      </c>
      <c r="C25" s="34"/>
      <c r="D25" s="34"/>
      <c r="E25" s="35"/>
      <c r="F25" s="36">
        <v>162</v>
      </c>
      <c r="G25" s="37"/>
      <c r="H25" s="38"/>
      <c r="I25" s="36">
        <v>141</v>
      </c>
      <c r="J25" s="37"/>
      <c r="K25" s="38"/>
      <c r="L25" s="36">
        <v>153</v>
      </c>
      <c r="M25" s="37"/>
      <c r="N25" s="38"/>
      <c r="O25" s="36">
        <f t="shared" si="0"/>
        <v>294</v>
      </c>
      <c r="P25" s="37"/>
      <c r="Q25" s="37"/>
      <c r="R25" s="38"/>
      <c r="S25" s="33" t="s">
        <v>49</v>
      </c>
      <c r="T25" s="34"/>
      <c r="U25" s="34"/>
      <c r="V25" s="34"/>
      <c r="W25" s="34"/>
      <c r="X25" s="34"/>
      <c r="Y25" s="34"/>
      <c r="Z25" s="35"/>
      <c r="AA25" s="36">
        <v>232</v>
      </c>
      <c r="AB25" s="37"/>
      <c r="AC25" s="37"/>
      <c r="AD25" s="38"/>
      <c r="AE25" s="36">
        <v>172</v>
      </c>
      <c r="AF25" s="37"/>
      <c r="AG25" s="37"/>
      <c r="AH25" s="38"/>
      <c r="AI25" s="36">
        <v>189</v>
      </c>
      <c r="AJ25" s="37"/>
      <c r="AK25" s="37"/>
      <c r="AL25" s="38"/>
      <c r="AM25" s="39">
        <f t="shared" si="1"/>
        <v>361</v>
      </c>
      <c r="AN25" s="39"/>
      <c r="AO25" s="39"/>
      <c r="AP25" s="39"/>
      <c r="AR25" s="3"/>
    </row>
    <row r="26" spans="2:47" s="4" customFormat="1" ht="22.5" customHeight="1" x14ac:dyDescent="0.2">
      <c r="B26" s="33" t="s">
        <v>57</v>
      </c>
      <c r="C26" s="34"/>
      <c r="D26" s="34"/>
      <c r="E26" s="35"/>
      <c r="F26" s="36">
        <v>160</v>
      </c>
      <c r="G26" s="37"/>
      <c r="H26" s="38"/>
      <c r="I26" s="36">
        <v>143</v>
      </c>
      <c r="J26" s="37"/>
      <c r="K26" s="38"/>
      <c r="L26" s="36">
        <v>148</v>
      </c>
      <c r="M26" s="37"/>
      <c r="N26" s="38"/>
      <c r="O26" s="36">
        <f t="shared" si="0"/>
        <v>291</v>
      </c>
      <c r="P26" s="37"/>
      <c r="Q26" s="37"/>
      <c r="R26" s="38"/>
      <c r="S26" s="33" t="s">
        <v>29</v>
      </c>
      <c r="T26" s="34"/>
      <c r="U26" s="34"/>
      <c r="V26" s="34"/>
      <c r="W26" s="34"/>
      <c r="X26" s="34"/>
      <c r="Y26" s="34"/>
      <c r="Z26" s="35"/>
      <c r="AA26" s="36">
        <v>142</v>
      </c>
      <c r="AB26" s="37"/>
      <c r="AC26" s="37"/>
      <c r="AD26" s="38"/>
      <c r="AE26" s="36">
        <v>125</v>
      </c>
      <c r="AF26" s="37"/>
      <c r="AG26" s="37"/>
      <c r="AH26" s="38"/>
      <c r="AI26" s="36">
        <v>131</v>
      </c>
      <c r="AJ26" s="37"/>
      <c r="AK26" s="37"/>
      <c r="AL26" s="38"/>
      <c r="AM26" s="39">
        <f t="shared" si="1"/>
        <v>256</v>
      </c>
      <c r="AN26" s="39"/>
      <c r="AO26" s="39"/>
      <c r="AP26" s="39"/>
      <c r="AR26" s="3"/>
    </row>
    <row r="27" spans="2:47" s="4" customFormat="1" ht="22.5" customHeight="1" x14ac:dyDescent="0.2">
      <c r="B27" s="33" t="s">
        <v>0</v>
      </c>
      <c r="C27" s="34"/>
      <c r="D27" s="34"/>
      <c r="E27" s="35"/>
      <c r="F27" s="36">
        <v>134</v>
      </c>
      <c r="G27" s="37"/>
      <c r="H27" s="38"/>
      <c r="I27" s="36">
        <v>124</v>
      </c>
      <c r="J27" s="37"/>
      <c r="K27" s="38"/>
      <c r="L27" s="36">
        <v>127</v>
      </c>
      <c r="M27" s="37"/>
      <c r="N27" s="38"/>
      <c r="O27" s="36">
        <f t="shared" si="0"/>
        <v>251</v>
      </c>
      <c r="P27" s="37"/>
      <c r="Q27" s="37"/>
      <c r="R27" s="38"/>
      <c r="S27" s="33" t="s">
        <v>51</v>
      </c>
      <c r="T27" s="34"/>
      <c r="U27" s="34"/>
      <c r="V27" s="34"/>
      <c r="W27" s="34"/>
      <c r="X27" s="34"/>
      <c r="Y27" s="34"/>
      <c r="Z27" s="35"/>
      <c r="AA27" s="36">
        <v>137</v>
      </c>
      <c r="AB27" s="37"/>
      <c r="AC27" s="37"/>
      <c r="AD27" s="38"/>
      <c r="AE27" s="36">
        <v>116</v>
      </c>
      <c r="AF27" s="37"/>
      <c r="AG27" s="37"/>
      <c r="AH27" s="38"/>
      <c r="AI27" s="36">
        <v>88</v>
      </c>
      <c r="AJ27" s="37"/>
      <c r="AK27" s="37"/>
      <c r="AL27" s="38"/>
      <c r="AM27" s="39">
        <f t="shared" si="1"/>
        <v>204</v>
      </c>
      <c r="AN27" s="39"/>
      <c r="AO27" s="39"/>
      <c r="AP27" s="39"/>
      <c r="AR27" s="3"/>
    </row>
    <row r="28" spans="2:47" s="4" customFormat="1" ht="22.5" customHeight="1" x14ac:dyDescent="0.2">
      <c r="B28" s="33" t="s">
        <v>58</v>
      </c>
      <c r="C28" s="34"/>
      <c r="D28" s="34"/>
      <c r="E28" s="35"/>
      <c r="F28" s="36">
        <v>52</v>
      </c>
      <c r="G28" s="37"/>
      <c r="H28" s="38"/>
      <c r="I28" s="36">
        <v>41</v>
      </c>
      <c r="J28" s="37"/>
      <c r="K28" s="38"/>
      <c r="L28" s="36">
        <v>52</v>
      </c>
      <c r="M28" s="37"/>
      <c r="N28" s="38"/>
      <c r="O28" s="36">
        <f t="shared" si="0"/>
        <v>93</v>
      </c>
      <c r="P28" s="37"/>
      <c r="Q28" s="37"/>
      <c r="R28" s="38"/>
      <c r="S28" s="33" t="s">
        <v>59</v>
      </c>
      <c r="T28" s="34"/>
      <c r="U28" s="34"/>
      <c r="V28" s="34"/>
      <c r="W28" s="34"/>
      <c r="X28" s="34"/>
      <c r="Y28" s="34"/>
      <c r="Z28" s="35"/>
      <c r="AA28" s="36">
        <v>189</v>
      </c>
      <c r="AB28" s="37"/>
      <c r="AC28" s="37"/>
      <c r="AD28" s="38"/>
      <c r="AE28" s="36">
        <v>154</v>
      </c>
      <c r="AF28" s="37"/>
      <c r="AG28" s="37"/>
      <c r="AH28" s="38"/>
      <c r="AI28" s="36">
        <v>183</v>
      </c>
      <c r="AJ28" s="37"/>
      <c r="AK28" s="37"/>
      <c r="AL28" s="38"/>
      <c r="AM28" s="39">
        <f t="shared" si="1"/>
        <v>337</v>
      </c>
      <c r="AN28" s="39"/>
      <c r="AO28" s="39"/>
      <c r="AP28" s="39"/>
      <c r="AR28" s="19"/>
      <c r="AS28" s="19" t="s">
        <v>41</v>
      </c>
      <c r="AT28" s="19" t="s">
        <v>5</v>
      </c>
      <c r="AU28" s="19" t="s">
        <v>60</v>
      </c>
    </row>
    <row r="29" spans="2:47" s="4" customFormat="1" ht="22.5" customHeight="1" x14ac:dyDescent="0.2">
      <c r="B29" s="33" t="s">
        <v>61</v>
      </c>
      <c r="C29" s="34"/>
      <c r="D29" s="34"/>
      <c r="E29" s="35"/>
      <c r="F29" s="36">
        <v>82</v>
      </c>
      <c r="G29" s="37"/>
      <c r="H29" s="38"/>
      <c r="I29" s="36">
        <v>64</v>
      </c>
      <c r="J29" s="37"/>
      <c r="K29" s="38"/>
      <c r="L29" s="36">
        <v>81</v>
      </c>
      <c r="M29" s="37"/>
      <c r="N29" s="38"/>
      <c r="O29" s="36">
        <f t="shared" si="0"/>
        <v>145</v>
      </c>
      <c r="P29" s="37"/>
      <c r="Q29" s="37"/>
      <c r="R29" s="38"/>
      <c r="S29" s="33" t="s">
        <v>38</v>
      </c>
      <c r="T29" s="34"/>
      <c r="U29" s="34"/>
      <c r="V29" s="34"/>
      <c r="W29" s="34"/>
      <c r="X29" s="34"/>
      <c r="Y29" s="34"/>
      <c r="Z29" s="35"/>
      <c r="AA29" s="36">
        <v>193</v>
      </c>
      <c r="AB29" s="37"/>
      <c r="AC29" s="37"/>
      <c r="AD29" s="38"/>
      <c r="AE29" s="36">
        <v>189</v>
      </c>
      <c r="AF29" s="37"/>
      <c r="AG29" s="37"/>
      <c r="AH29" s="38"/>
      <c r="AI29" s="36">
        <v>134</v>
      </c>
      <c r="AJ29" s="37"/>
      <c r="AK29" s="37"/>
      <c r="AL29" s="38"/>
      <c r="AM29" s="39">
        <f t="shared" si="1"/>
        <v>323</v>
      </c>
      <c r="AN29" s="39"/>
      <c r="AO29" s="39"/>
      <c r="AP29" s="39"/>
      <c r="AR29" s="19" t="s">
        <v>7</v>
      </c>
      <c r="AS29" s="11">
        <f>AE31</f>
        <v>10775</v>
      </c>
      <c r="AT29" s="11">
        <v>4099</v>
      </c>
      <c r="AU29" s="12">
        <f>IF(OR(AS29=0,AT29=0),"",ROUNDDOWN(AT29/AS29,4))</f>
        <v>0.38040000000000002</v>
      </c>
    </row>
    <row r="30" spans="2:47" s="4" customFormat="1" ht="22.5" customHeight="1" x14ac:dyDescent="0.2">
      <c r="B30" s="33" t="s">
        <v>11</v>
      </c>
      <c r="C30" s="34"/>
      <c r="D30" s="34"/>
      <c r="E30" s="35"/>
      <c r="F30" s="36">
        <v>1442</v>
      </c>
      <c r="G30" s="37"/>
      <c r="H30" s="38"/>
      <c r="I30" s="36">
        <v>1366</v>
      </c>
      <c r="J30" s="37"/>
      <c r="K30" s="38"/>
      <c r="L30" s="36">
        <v>1526</v>
      </c>
      <c r="M30" s="37"/>
      <c r="N30" s="38"/>
      <c r="O30" s="36">
        <f t="shared" si="0"/>
        <v>2892</v>
      </c>
      <c r="P30" s="37"/>
      <c r="Q30" s="37"/>
      <c r="R30" s="38"/>
      <c r="S30" s="33" t="s">
        <v>47</v>
      </c>
      <c r="T30" s="34"/>
      <c r="U30" s="34"/>
      <c r="V30" s="34"/>
      <c r="W30" s="34"/>
      <c r="X30" s="34"/>
      <c r="Y30" s="34"/>
      <c r="Z30" s="35"/>
      <c r="AA30" s="36">
        <v>43</v>
      </c>
      <c r="AB30" s="37"/>
      <c r="AC30" s="37"/>
      <c r="AD30" s="38"/>
      <c r="AE30" s="36">
        <v>39</v>
      </c>
      <c r="AF30" s="37"/>
      <c r="AG30" s="37"/>
      <c r="AH30" s="38"/>
      <c r="AI30" s="36">
        <v>43</v>
      </c>
      <c r="AJ30" s="37"/>
      <c r="AK30" s="37"/>
      <c r="AL30" s="38"/>
      <c r="AM30" s="39">
        <f t="shared" si="1"/>
        <v>82</v>
      </c>
      <c r="AN30" s="39"/>
      <c r="AO30" s="39"/>
      <c r="AP30" s="39"/>
      <c r="AR30" s="19" t="s">
        <v>12</v>
      </c>
      <c r="AS30" s="11">
        <f>AI31</f>
        <v>11689</v>
      </c>
      <c r="AT30" s="11">
        <v>5559</v>
      </c>
      <c r="AU30" s="12">
        <f>IF(OR(AS30=0,AT30=0),"",ROUNDDOWN(AT30/AS30,4))</f>
        <v>0.47549999999999998</v>
      </c>
    </row>
    <row r="31" spans="2:47" s="4" customFormat="1" ht="22.5" customHeight="1" x14ac:dyDescent="0.2">
      <c r="B31" s="33" t="s">
        <v>32</v>
      </c>
      <c r="C31" s="34"/>
      <c r="D31" s="34"/>
      <c r="E31" s="35"/>
      <c r="F31" s="36">
        <v>518</v>
      </c>
      <c r="G31" s="37"/>
      <c r="H31" s="38"/>
      <c r="I31" s="36">
        <v>496</v>
      </c>
      <c r="J31" s="37"/>
      <c r="K31" s="38"/>
      <c r="L31" s="36">
        <v>518</v>
      </c>
      <c r="M31" s="37"/>
      <c r="N31" s="38"/>
      <c r="O31" s="36">
        <f t="shared" si="0"/>
        <v>1014</v>
      </c>
      <c r="P31" s="37"/>
      <c r="Q31" s="37"/>
      <c r="R31" s="38"/>
      <c r="S31" s="33" t="s">
        <v>62</v>
      </c>
      <c r="T31" s="34"/>
      <c r="U31" s="34"/>
      <c r="V31" s="34"/>
      <c r="W31" s="34"/>
      <c r="X31" s="34"/>
      <c r="Y31" s="34"/>
      <c r="Z31" s="35"/>
      <c r="AA31" s="36">
        <f>SUM(F8:H32,AA8:AD30)</f>
        <v>11813</v>
      </c>
      <c r="AB31" s="37"/>
      <c r="AC31" s="37"/>
      <c r="AD31" s="38"/>
      <c r="AE31" s="36">
        <f>SUM(I8:K32,AE8:AH30)</f>
        <v>10775</v>
      </c>
      <c r="AF31" s="37"/>
      <c r="AG31" s="37"/>
      <c r="AH31" s="38"/>
      <c r="AI31" s="36">
        <f>SUM(L8:N32,AI8:AL30)</f>
        <v>11689</v>
      </c>
      <c r="AJ31" s="37"/>
      <c r="AK31" s="37"/>
      <c r="AL31" s="38"/>
      <c r="AM31" s="39">
        <f t="shared" si="1"/>
        <v>22464</v>
      </c>
      <c r="AN31" s="39"/>
      <c r="AO31" s="39"/>
      <c r="AP31" s="39"/>
      <c r="AR31" s="19" t="s">
        <v>13</v>
      </c>
      <c r="AS31" s="11">
        <f>AM31</f>
        <v>22464</v>
      </c>
      <c r="AT31" s="11">
        <f>AT29+AT30</f>
        <v>9658</v>
      </c>
      <c r="AU31" s="12">
        <f>IF(OR(AS31=0,AT31=0),"",ROUNDDOWN(AT31/AS31,4))</f>
        <v>0.4299</v>
      </c>
    </row>
    <row r="32" spans="2:47" s="4" customFormat="1" ht="22.5" customHeight="1" x14ac:dyDescent="0.2">
      <c r="B32" s="50" t="s">
        <v>63</v>
      </c>
      <c r="C32" s="51"/>
      <c r="D32" s="51"/>
      <c r="E32" s="52"/>
      <c r="F32" s="53">
        <v>402</v>
      </c>
      <c r="G32" s="54"/>
      <c r="H32" s="55"/>
      <c r="I32" s="53">
        <v>346</v>
      </c>
      <c r="J32" s="54"/>
      <c r="K32" s="55"/>
      <c r="L32" s="53">
        <v>395</v>
      </c>
      <c r="M32" s="54"/>
      <c r="N32" s="55"/>
      <c r="O32" s="53">
        <f t="shared" si="0"/>
        <v>741</v>
      </c>
      <c r="P32" s="54"/>
      <c r="Q32" s="54"/>
      <c r="R32" s="55"/>
      <c r="S32" s="50"/>
      <c r="T32" s="51"/>
      <c r="U32" s="51"/>
      <c r="V32" s="51"/>
      <c r="W32" s="51"/>
      <c r="X32" s="51"/>
      <c r="Y32" s="51"/>
      <c r="Z32" s="52"/>
      <c r="AA32" s="53"/>
      <c r="AB32" s="54"/>
      <c r="AC32" s="54"/>
      <c r="AD32" s="55"/>
      <c r="AE32" s="53"/>
      <c r="AF32" s="54"/>
      <c r="AG32" s="54"/>
      <c r="AH32" s="55"/>
      <c r="AI32" s="46"/>
      <c r="AJ32" s="46"/>
      <c r="AK32" s="46"/>
      <c r="AL32" s="46"/>
      <c r="AM32" s="46"/>
      <c r="AN32" s="46"/>
      <c r="AO32" s="46"/>
      <c r="AP32" s="46"/>
      <c r="AR32" s="3"/>
    </row>
    <row r="33" spans="3:39" ht="15.75" customHeight="1" x14ac:dyDescent="0.2"/>
    <row r="34" spans="3:39" ht="18.75" customHeight="1" x14ac:dyDescent="0.2">
      <c r="D34" s="17" t="s">
        <v>64</v>
      </c>
      <c r="E34" s="47">
        <v>-25</v>
      </c>
      <c r="F34" s="47"/>
      <c r="G34" s="1" t="s">
        <v>8</v>
      </c>
      <c r="L34" s="1" t="s">
        <v>65</v>
      </c>
      <c r="O34" s="48">
        <v>-537</v>
      </c>
      <c r="P34" s="48"/>
      <c r="Q34" s="48"/>
      <c r="R34" s="48"/>
      <c r="S34" s="1" t="s">
        <v>8</v>
      </c>
      <c r="AG34" s="17" t="s">
        <v>66</v>
      </c>
      <c r="AH34" s="23">
        <f>AT31</f>
        <v>9658</v>
      </c>
      <c r="AI34" s="23"/>
      <c r="AJ34" s="23"/>
      <c r="AK34" s="23"/>
      <c r="AL34" s="23"/>
      <c r="AM34" s="1" t="s">
        <v>8</v>
      </c>
    </row>
    <row r="35" spans="3:39" ht="6" customHeight="1" x14ac:dyDescent="0.2"/>
    <row r="36" spans="3:39" ht="18.75" customHeight="1" x14ac:dyDescent="0.2">
      <c r="D36" s="17" t="s">
        <v>64</v>
      </c>
      <c r="E36" s="48">
        <v>-5</v>
      </c>
      <c r="F36" s="48"/>
      <c r="G36" s="1" t="s">
        <v>9</v>
      </c>
      <c r="L36" s="1" t="s">
        <v>65</v>
      </c>
      <c r="O36" s="48">
        <v>-121</v>
      </c>
      <c r="P36" s="48"/>
      <c r="Q36" s="48"/>
      <c r="R36" s="48"/>
      <c r="S36" s="1" t="s">
        <v>9</v>
      </c>
      <c r="Y36" s="1" t="s">
        <v>67</v>
      </c>
      <c r="AG36" s="17" t="s">
        <v>7</v>
      </c>
      <c r="AH36" s="23">
        <f>AT29</f>
        <v>4099</v>
      </c>
      <c r="AI36" s="23"/>
      <c r="AJ36" s="23"/>
      <c r="AK36" s="23"/>
      <c r="AL36" s="23"/>
      <c r="AM36" s="1" t="s">
        <v>8</v>
      </c>
    </row>
    <row r="37" spans="3:39" ht="6" customHeight="1" x14ac:dyDescent="0.2">
      <c r="AG37" s="17"/>
    </row>
    <row r="38" spans="3:39" ht="18.75" customHeight="1" x14ac:dyDescent="0.2">
      <c r="C38" s="18" t="s">
        <v>74</v>
      </c>
      <c r="AG38" s="17" t="s">
        <v>12</v>
      </c>
      <c r="AH38" s="23">
        <f>AT30</f>
        <v>5559</v>
      </c>
      <c r="AI38" s="23"/>
      <c r="AJ38" s="23"/>
      <c r="AK38" s="23"/>
      <c r="AL38" s="23"/>
      <c r="AM38" s="1" t="s">
        <v>8</v>
      </c>
    </row>
    <row r="39" spans="3:39" ht="6" customHeight="1" x14ac:dyDescent="0.2">
      <c r="AG39" s="17"/>
    </row>
    <row r="40" spans="3:39" ht="18.75" customHeight="1" x14ac:dyDescent="0.2">
      <c r="C40" s="6" t="s">
        <v>68</v>
      </c>
      <c r="AG40" s="17" t="s">
        <v>60</v>
      </c>
      <c r="AH40" s="49">
        <f>IF(OR(AH34=0,AM31=0),"",ROUNDDOWN(AH34/AM31*100,2))</f>
        <v>42.99</v>
      </c>
      <c r="AI40" s="49"/>
      <c r="AJ40" s="49"/>
      <c r="AK40" s="49"/>
      <c r="AL40" s="49"/>
      <c r="AM40" s="1" t="s">
        <v>69</v>
      </c>
    </row>
    <row r="42" spans="3:39" x14ac:dyDescent="0.2">
      <c r="C42" s="1" t="s">
        <v>70</v>
      </c>
      <c r="H42" s="1">
        <v>2</v>
      </c>
      <c r="I42" s="1" t="s">
        <v>8</v>
      </c>
      <c r="L42" s="1" t="s">
        <v>71</v>
      </c>
      <c r="T42" s="1">
        <v>4</v>
      </c>
      <c r="U42" s="1">
        <v>9</v>
      </c>
      <c r="V42" s="1" t="s">
        <v>8</v>
      </c>
    </row>
  </sheetData>
  <mergeCells count="284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AH38:AL38"/>
    <mergeCell ref="AH40:AL40"/>
    <mergeCell ref="AA32:AD32"/>
    <mergeCell ref="AE32:AH32"/>
    <mergeCell ref="AI32:AL32"/>
    <mergeCell ref="AM32:AP32"/>
    <mergeCell ref="E34:F34"/>
    <mergeCell ref="O34:R34"/>
    <mergeCell ref="AH34:AL34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4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2"/>
  <sheetViews>
    <sheetView topLeftCell="A31" zoomScaleNormal="100" zoomScaleSheetLayoutView="100" workbookViewId="0">
      <selection activeCell="AS12" sqref="AS12"/>
    </sheetView>
  </sheetViews>
  <sheetFormatPr defaultColWidth="9" defaultRowHeight="13.2" x14ac:dyDescent="0.2"/>
  <cols>
    <col min="1" max="1" width="0.77734375" style="57" customWidth="1"/>
    <col min="2" max="6" width="3.44140625" style="57" customWidth="1"/>
    <col min="7" max="8" width="1.77734375" style="57" customWidth="1"/>
    <col min="9" max="9" width="3.44140625" style="57" customWidth="1"/>
    <col min="10" max="11" width="1.77734375" style="57" customWidth="1"/>
    <col min="12" max="12" width="3.44140625" style="57" customWidth="1"/>
    <col min="13" max="26" width="1.77734375" style="57" customWidth="1"/>
    <col min="27" max="30" width="1.88671875" style="57" customWidth="1"/>
    <col min="31" max="42" width="1.77734375" style="57" customWidth="1"/>
    <col min="43" max="43" width="3.88671875" style="57" customWidth="1"/>
    <col min="44" max="44" width="5.109375" style="58" customWidth="1"/>
    <col min="45" max="47" width="8.77734375" style="57" customWidth="1"/>
    <col min="48" max="16384" width="9" style="57"/>
  </cols>
  <sheetData>
    <row r="1" spans="2:44" ht="21" customHeight="1" x14ac:dyDescent="0.2">
      <c r="B1" s="56" t="s">
        <v>75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</row>
    <row r="2" spans="2:44" ht="18.75" customHeight="1" x14ac:dyDescent="0.2">
      <c r="AP2" s="59" t="s">
        <v>76</v>
      </c>
    </row>
    <row r="3" spans="2:44" ht="18.75" customHeight="1" x14ac:dyDescent="0.2">
      <c r="B3" s="60" t="s">
        <v>77</v>
      </c>
      <c r="C3" s="60"/>
      <c r="D3" s="60"/>
      <c r="E3" s="60"/>
      <c r="F3" s="60"/>
      <c r="G3" s="61"/>
      <c r="H3" s="61"/>
      <c r="I3" s="62" t="s">
        <v>78</v>
      </c>
      <c r="J3" s="62"/>
      <c r="K3" s="62"/>
      <c r="L3" s="62">
        <v>11434</v>
      </c>
      <c r="M3" s="62"/>
      <c r="N3" s="62"/>
      <c r="O3" s="63" t="s">
        <v>79</v>
      </c>
      <c r="P3" s="63"/>
      <c r="Q3" s="63" t="s">
        <v>80</v>
      </c>
      <c r="R3" s="63"/>
      <c r="S3" s="62">
        <v>12559</v>
      </c>
      <c r="T3" s="62"/>
      <c r="U3" s="62"/>
      <c r="V3" s="62"/>
      <c r="W3" s="63" t="s">
        <v>79</v>
      </c>
      <c r="X3" s="63"/>
      <c r="Y3" s="58" t="s">
        <v>81</v>
      </c>
      <c r="Z3" s="62">
        <v>23993</v>
      </c>
      <c r="AA3" s="62"/>
      <c r="AB3" s="62"/>
      <c r="AC3" s="62"/>
      <c r="AD3" s="63" t="s">
        <v>79</v>
      </c>
      <c r="AE3" s="63"/>
      <c r="AF3" s="64"/>
    </row>
    <row r="4" spans="2:44" ht="18.75" customHeight="1" x14ac:dyDescent="0.2">
      <c r="D4" s="58"/>
      <c r="H4" s="65"/>
      <c r="I4" s="62" t="s">
        <v>82</v>
      </c>
      <c r="J4" s="62"/>
      <c r="K4" s="62"/>
      <c r="L4" s="62">
        <v>10682</v>
      </c>
      <c r="M4" s="62"/>
      <c r="N4" s="62"/>
      <c r="O4" s="66"/>
      <c r="P4" s="66"/>
      <c r="Q4" s="63" t="s">
        <v>83</v>
      </c>
      <c r="R4" s="63"/>
      <c r="S4" s="63"/>
      <c r="T4" s="67">
        <v>118.23</v>
      </c>
      <c r="U4" s="67"/>
      <c r="V4" s="67"/>
      <c r="W4" s="67"/>
      <c r="X4" s="66" t="s">
        <v>84</v>
      </c>
      <c r="Y4" s="66"/>
      <c r="Z4" s="66"/>
      <c r="AF4" s="64"/>
      <c r="AH4" s="58"/>
      <c r="AK4" s="61"/>
      <c r="AL4" s="58"/>
      <c r="AM4" s="66"/>
      <c r="AP4" s="61"/>
    </row>
    <row r="5" spans="2:44" ht="18.75" customHeight="1" x14ac:dyDescent="0.2">
      <c r="Z5" s="58"/>
      <c r="AA5" s="58"/>
      <c r="AB5" s="58"/>
      <c r="AC5" s="58"/>
      <c r="AD5" s="68">
        <v>45747</v>
      </c>
      <c r="AE5" s="68"/>
      <c r="AF5" s="68"/>
      <c r="AG5" s="68"/>
      <c r="AH5" s="68"/>
      <c r="AI5" s="68"/>
      <c r="AJ5" s="68"/>
      <c r="AK5" s="68"/>
      <c r="AL5" s="68"/>
      <c r="AM5" s="68"/>
      <c r="AN5" s="69" t="s">
        <v>85</v>
      </c>
      <c r="AO5" s="69"/>
      <c r="AP5" s="69"/>
    </row>
    <row r="6" spans="2:44" ht="6.75" customHeight="1" x14ac:dyDescent="0.2"/>
    <row r="7" spans="2:44" s="74" customFormat="1" ht="22.5" customHeight="1" x14ac:dyDescent="0.2">
      <c r="B7" s="70" t="s">
        <v>86</v>
      </c>
      <c r="C7" s="71"/>
      <c r="D7" s="71"/>
      <c r="E7" s="72"/>
      <c r="F7" s="70" t="s">
        <v>87</v>
      </c>
      <c r="G7" s="71"/>
      <c r="H7" s="72"/>
      <c r="I7" s="70" t="s">
        <v>78</v>
      </c>
      <c r="J7" s="71"/>
      <c r="K7" s="72"/>
      <c r="L7" s="70" t="s">
        <v>80</v>
      </c>
      <c r="M7" s="71"/>
      <c r="N7" s="72"/>
      <c r="O7" s="70" t="s">
        <v>81</v>
      </c>
      <c r="P7" s="71"/>
      <c r="Q7" s="71"/>
      <c r="R7" s="72"/>
      <c r="S7" s="70" t="s">
        <v>86</v>
      </c>
      <c r="T7" s="71"/>
      <c r="U7" s="71"/>
      <c r="V7" s="71"/>
      <c r="W7" s="71"/>
      <c r="X7" s="71"/>
      <c r="Y7" s="71"/>
      <c r="Z7" s="72"/>
      <c r="AA7" s="70" t="s">
        <v>87</v>
      </c>
      <c r="AB7" s="71"/>
      <c r="AC7" s="71"/>
      <c r="AD7" s="72"/>
      <c r="AE7" s="70" t="s">
        <v>78</v>
      </c>
      <c r="AF7" s="71"/>
      <c r="AG7" s="71"/>
      <c r="AH7" s="72"/>
      <c r="AI7" s="70" t="s">
        <v>80</v>
      </c>
      <c r="AJ7" s="71"/>
      <c r="AK7" s="71"/>
      <c r="AL7" s="72"/>
      <c r="AM7" s="73" t="s">
        <v>81</v>
      </c>
      <c r="AN7" s="73"/>
      <c r="AO7" s="73"/>
      <c r="AP7" s="73"/>
    </row>
    <row r="8" spans="2:44" s="64" customFormat="1" ht="22.5" customHeight="1" x14ac:dyDescent="0.2">
      <c r="B8" s="75" t="s">
        <v>88</v>
      </c>
      <c r="C8" s="76"/>
      <c r="D8" s="76"/>
      <c r="E8" s="77"/>
      <c r="F8" s="78">
        <v>1807</v>
      </c>
      <c r="G8" s="79"/>
      <c r="H8" s="80"/>
      <c r="I8" s="78">
        <v>1722</v>
      </c>
      <c r="J8" s="79"/>
      <c r="K8" s="80"/>
      <c r="L8" s="78">
        <v>1845</v>
      </c>
      <c r="M8" s="79"/>
      <c r="N8" s="80"/>
      <c r="O8" s="78">
        <f t="shared" ref="O8:O32" si="0">I8+L8</f>
        <v>3567</v>
      </c>
      <c r="P8" s="79"/>
      <c r="Q8" s="79"/>
      <c r="R8" s="80"/>
      <c r="S8" s="81" t="s">
        <v>89</v>
      </c>
      <c r="T8" s="82"/>
      <c r="U8" s="82"/>
      <c r="V8" s="82"/>
      <c r="W8" s="82"/>
      <c r="X8" s="82"/>
      <c r="Y8" s="82"/>
      <c r="Z8" s="83"/>
      <c r="AA8" s="78">
        <v>487</v>
      </c>
      <c r="AB8" s="79"/>
      <c r="AC8" s="79"/>
      <c r="AD8" s="80"/>
      <c r="AE8" s="78">
        <v>459</v>
      </c>
      <c r="AF8" s="79"/>
      <c r="AG8" s="79"/>
      <c r="AH8" s="80"/>
      <c r="AI8" s="78">
        <v>482</v>
      </c>
      <c r="AJ8" s="79"/>
      <c r="AK8" s="79"/>
      <c r="AL8" s="80"/>
      <c r="AM8" s="84">
        <f t="shared" ref="AM8:AM30" si="1">AE8+AI8</f>
        <v>941</v>
      </c>
      <c r="AN8" s="84"/>
      <c r="AO8" s="84"/>
      <c r="AP8" s="84"/>
      <c r="AR8" s="74"/>
    </row>
    <row r="9" spans="2:44" s="64" customFormat="1" ht="22.5" customHeight="1" x14ac:dyDescent="0.2">
      <c r="B9" s="75" t="s">
        <v>90</v>
      </c>
      <c r="C9" s="76"/>
      <c r="D9" s="76"/>
      <c r="E9" s="77"/>
      <c r="F9" s="85">
        <v>95</v>
      </c>
      <c r="G9" s="86"/>
      <c r="H9" s="87"/>
      <c r="I9" s="85">
        <v>88</v>
      </c>
      <c r="J9" s="86"/>
      <c r="K9" s="87"/>
      <c r="L9" s="85">
        <v>64</v>
      </c>
      <c r="M9" s="86"/>
      <c r="N9" s="87"/>
      <c r="O9" s="85">
        <f t="shared" si="0"/>
        <v>152</v>
      </c>
      <c r="P9" s="86"/>
      <c r="Q9" s="86"/>
      <c r="R9" s="87"/>
      <c r="S9" s="75" t="s">
        <v>91</v>
      </c>
      <c r="T9" s="76"/>
      <c r="U9" s="76"/>
      <c r="V9" s="76"/>
      <c r="W9" s="76"/>
      <c r="X9" s="76"/>
      <c r="Y9" s="76"/>
      <c r="Z9" s="77"/>
      <c r="AA9" s="85">
        <v>55</v>
      </c>
      <c r="AB9" s="86"/>
      <c r="AC9" s="86"/>
      <c r="AD9" s="87"/>
      <c r="AE9" s="85">
        <v>51</v>
      </c>
      <c r="AF9" s="86"/>
      <c r="AG9" s="86"/>
      <c r="AH9" s="87"/>
      <c r="AI9" s="85">
        <v>54</v>
      </c>
      <c r="AJ9" s="86"/>
      <c r="AK9" s="86"/>
      <c r="AL9" s="87"/>
      <c r="AM9" s="88">
        <f t="shared" si="1"/>
        <v>105</v>
      </c>
      <c r="AN9" s="88"/>
      <c r="AO9" s="88"/>
      <c r="AP9" s="88"/>
      <c r="AR9" s="74"/>
    </row>
    <row r="10" spans="2:44" s="64" customFormat="1" ht="22.5" customHeight="1" x14ac:dyDescent="0.2">
      <c r="B10" s="75" t="s">
        <v>92</v>
      </c>
      <c r="C10" s="76"/>
      <c r="D10" s="76"/>
      <c r="E10" s="77"/>
      <c r="F10" s="85">
        <v>200</v>
      </c>
      <c r="G10" s="86"/>
      <c r="H10" s="87"/>
      <c r="I10" s="85">
        <v>165</v>
      </c>
      <c r="J10" s="86"/>
      <c r="K10" s="87"/>
      <c r="L10" s="85">
        <v>180</v>
      </c>
      <c r="M10" s="86"/>
      <c r="N10" s="87"/>
      <c r="O10" s="85">
        <f t="shared" si="0"/>
        <v>345</v>
      </c>
      <c r="P10" s="86"/>
      <c r="Q10" s="86"/>
      <c r="R10" s="87"/>
      <c r="S10" s="75" t="s">
        <v>93</v>
      </c>
      <c r="T10" s="76"/>
      <c r="U10" s="76"/>
      <c r="V10" s="76"/>
      <c r="W10" s="76"/>
      <c r="X10" s="76"/>
      <c r="Y10" s="76"/>
      <c r="Z10" s="77"/>
      <c r="AA10" s="85">
        <v>258</v>
      </c>
      <c r="AB10" s="86"/>
      <c r="AC10" s="86"/>
      <c r="AD10" s="87"/>
      <c r="AE10" s="85">
        <v>247</v>
      </c>
      <c r="AF10" s="86"/>
      <c r="AG10" s="86"/>
      <c r="AH10" s="87"/>
      <c r="AI10" s="85">
        <v>262</v>
      </c>
      <c r="AJ10" s="86"/>
      <c r="AK10" s="86"/>
      <c r="AL10" s="87"/>
      <c r="AM10" s="88">
        <f t="shared" si="1"/>
        <v>509</v>
      </c>
      <c r="AN10" s="88"/>
      <c r="AO10" s="88"/>
      <c r="AP10" s="88"/>
      <c r="AR10" s="74"/>
    </row>
    <row r="11" spans="2:44" s="64" customFormat="1" ht="22.5" customHeight="1" x14ac:dyDescent="0.2">
      <c r="B11" s="75" t="s">
        <v>94</v>
      </c>
      <c r="C11" s="76"/>
      <c r="D11" s="76"/>
      <c r="E11" s="77"/>
      <c r="F11" s="85">
        <v>110</v>
      </c>
      <c r="G11" s="86"/>
      <c r="H11" s="87"/>
      <c r="I11" s="85">
        <v>89</v>
      </c>
      <c r="J11" s="86"/>
      <c r="K11" s="87"/>
      <c r="L11" s="85">
        <v>115</v>
      </c>
      <c r="M11" s="86"/>
      <c r="N11" s="87"/>
      <c r="O11" s="85">
        <f t="shared" si="0"/>
        <v>204</v>
      </c>
      <c r="P11" s="86"/>
      <c r="Q11" s="86"/>
      <c r="R11" s="87"/>
      <c r="S11" s="75" t="s">
        <v>95</v>
      </c>
      <c r="T11" s="76"/>
      <c r="U11" s="76"/>
      <c r="V11" s="76"/>
      <c r="W11" s="76"/>
      <c r="X11" s="76"/>
      <c r="Y11" s="76"/>
      <c r="Z11" s="77"/>
      <c r="AA11" s="85">
        <v>419</v>
      </c>
      <c r="AB11" s="86"/>
      <c r="AC11" s="86"/>
      <c r="AD11" s="87"/>
      <c r="AE11" s="85">
        <v>423</v>
      </c>
      <c r="AF11" s="86"/>
      <c r="AG11" s="86"/>
      <c r="AH11" s="87"/>
      <c r="AI11" s="85">
        <v>469</v>
      </c>
      <c r="AJ11" s="86"/>
      <c r="AK11" s="86"/>
      <c r="AL11" s="87"/>
      <c r="AM11" s="88">
        <f t="shared" si="1"/>
        <v>892</v>
      </c>
      <c r="AN11" s="88"/>
      <c r="AO11" s="88"/>
      <c r="AP11" s="88"/>
      <c r="AR11" s="74"/>
    </row>
    <row r="12" spans="2:44" s="64" customFormat="1" ht="22.5" customHeight="1" x14ac:dyDescent="0.2">
      <c r="B12" s="75" t="s">
        <v>96</v>
      </c>
      <c r="C12" s="76"/>
      <c r="D12" s="76"/>
      <c r="E12" s="77"/>
      <c r="F12" s="85">
        <v>171</v>
      </c>
      <c r="G12" s="86"/>
      <c r="H12" s="87"/>
      <c r="I12" s="85">
        <v>148</v>
      </c>
      <c r="J12" s="86"/>
      <c r="K12" s="87"/>
      <c r="L12" s="85">
        <v>158</v>
      </c>
      <c r="M12" s="86"/>
      <c r="N12" s="87"/>
      <c r="O12" s="85">
        <f t="shared" si="0"/>
        <v>306</v>
      </c>
      <c r="P12" s="86"/>
      <c r="Q12" s="86"/>
      <c r="R12" s="87"/>
      <c r="S12" s="75" t="s">
        <v>97</v>
      </c>
      <c r="T12" s="76"/>
      <c r="U12" s="76"/>
      <c r="V12" s="76"/>
      <c r="W12" s="76"/>
      <c r="X12" s="76"/>
      <c r="Y12" s="76"/>
      <c r="Z12" s="77"/>
      <c r="AA12" s="85">
        <v>170</v>
      </c>
      <c r="AB12" s="86"/>
      <c r="AC12" s="86"/>
      <c r="AD12" s="87"/>
      <c r="AE12" s="85">
        <v>147</v>
      </c>
      <c r="AF12" s="86"/>
      <c r="AG12" s="86"/>
      <c r="AH12" s="87"/>
      <c r="AI12" s="85">
        <v>167</v>
      </c>
      <c r="AJ12" s="86"/>
      <c r="AK12" s="86"/>
      <c r="AL12" s="87"/>
      <c r="AM12" s="88">
        <f t="shared" si="1"/>
        <v>314</v>
      </c>
      <c r="AN12" s="88"/>
      <c r="AO12" s="88"/>
      <c r="AP12" s="88"/>
      <c r="AR12" s="74"/>
    </row>
    <row r="13" spans="2:44" s="64" customFormat="1" ht="22.5" customHeight="1" x14ac:dyDescent="0.2">
      <c r="B13" s="75" t="s">
        <v>98</v>
      </c>
      <c r="C13" s="76"/>
      <c r="D13" s="76"/>
      <c r="E13" s="77"/>
      <c r="F13" s="85">
        <v>112</v>
      </c>
      <c r="G13" s="86"/>
      <c r="H13" s="87"/>
      <c r="I13" s="85">
        <v>86</v>
      </c>
      <c r="J13" s="86"/>
      <c r="K13" s="87"/>
      <c r="L13" s="85">
        <v>91</v>
      </c>
      <c r="M13" s="86"/>
      <c r="N13" s="87"/>
      <c r="O13" s="85">
        <f t="shared" si="0"/>
        <v>177</v>
      </c>
      <c r="P13" s="86"/>
      <c r="Q13" s="86"/>
      <c r="R13" s="87"/>
      <c r="S13" s="75" t="s">
        <v>99</v>
      </c>
      <c r="T13" s="76"/>
      <c r="U13" s="76"/>
      <c r="V13" s="76"/>
      <c r="W13" s="76"/>
      <c r="X13" s="76"/>
      <c r="Y13" s="76"/>
      <c r="Z13" s="77"/>
      <c r="AA13" s="85">
        <v>126</v>
      </c>
      <c r="AB13" s="86"/>
      <c r="AC13" s="86"/>
      <c r="AD13" s="87"/>
      <c r="AE13" s="85">
        <v>113</v>
      </c>
      <c r="AF13" s="86"/>
      <c r="AG13" s="86"/>
      <c r="AH13" s="87"/>
      <c r="AI13" s="85">
        <v>117</v>
      </c>
      <c r="AJ13" s="86"/>
      <c r="AK13" s="86"/>
      <c r="AL13" s="87"/>
      <c r="AM13" s="88">
        <f t="shared" si="1"/>
        <v>230</v>
      </c>
      <c r="AN13" s="88"/>
      <c r="AO13" s="88"/>
      <c r="AP13" s="88"/>
      <c r="AR13" s="74"/>
    </row>
    <row r="14" spans="2:44" s="64" customFormat="1" ht="22.5" customHeight="1" x14ac:dyDescent="0.2">
      <c r="B14" s="75" t="s">
        <v>100</v>
      </c>
      <c r="C14" s="76"/>
      <c r="D14" s="76"/>
      <c r="E14" s="77"/>
      <c r="F14" s="85">
        <v>6</v>
      </c>
      <c r="G14" s="86"/>
      <c r="H14" s="87"/>
      <c r="I14" s="85">
        <v>7</v>
      </c>
      <c r="J14" s="86"/>
      <c r="K14" s="87"/>
      <c r="L14" s="85">
        <v>4</v>
      </c>
      <c r="M14" s="86"/>
      <c r="N14" s="87"/>
      <c r="O14" s="85">
        <f t="shared" si="0"/>
        <v>11</v>
      </c>
      <c r="P14" s="86"/>
      <c r="Q14" s="86"/>
      <c r="R14" s="87"/>
      <c r="S14" s="75" t="s">
        <v>101</v>
      </c>
      <c r="T14" s="76"/>
      <c r="U14" s="76"/>
      <c r="V14" s="76"/>
      <c r="W14" s="76"/>
      <c r="X14" s="76"/>
      <c r="Y14" s="76"/>
      <c r="Z14" s="77"/>
      <c r="AA14" s="85">
        <v>1285</v>
      </c>
      <c r="AB14" s="86"/>
      <c r="AC14" s="86"/>
      <c r="AD14" s="87"/>
      <c r="AE14" s="85">
        <v>1142</v>
      </c>
      <c r="AF14" s="86"/>
      <c r="AG14" s="86"/>
      <c r="AH14" s="87"/>
      <c r="AI14" s="85">
        <v>1249</v>
      </c>
      <c r="AJ14" s="86"/>
      <c r="AK14" s="86"/>
      <c r="AL14" s="87"/>
      <c r="AM14" s="88">
        <f t="shared" si="1"/>
        <v>2391</v>
      </c>
      <c r="AN14" s="88"/>
      <c r="AO14" s="88"/>
      <c r="AP14" s="88"/>
      <c r="AR14" s="74"/>
    </row>
    <row r="15" spans="2:44" s="64" customFormat="1" ht="22.5" customHeight="1" x14ac:dyDescent="0.2">
      <c r="B15" s="75" t="s">
        <v>102</v>
      </c>
      <c r="C15" s="76"/>
      <c r="D15" s="76"/>
      <c r="E15" s="77"/>
      <c r="F15" s="85">
        <v>237</v>
      </c>
      <c r="G15" s="86"/>
      <c r="H15" s="87"/>
      <c r="I15" s="85">
        <v>230</v>
      </c>
      <c r="J15" s="86"/>
      <c r="K15" s="87"/>
      <c r="L15" s="85">
        <v>262</v>
      </c>
      <c r="M15" s="86"/>
      <c r="N15" s="87"/>
      <c r="O15" s="85">
        <f t="shared" si="0"/>
        <v>492</v>
      </c>
      <c r="P15" s="86"/>
      <c r="Q15" s="86"/>
      <c r="R15" s="87"/>
      <c r="S15" s="75" t="s">
        <v>103</v>
      </c>
      <c r="T15" s="76"/>
      <c r="U15" s="76"/>
      <c r="V15" s="76"/>
      <c r="W15" s="76"/>
      <c r="X15" s="76"/>
      <c r="Y15" s="76"/>
      <c r="Z15" s="77"/>
      <c r="AA15" s="85">
        <v>14</v>
      </c>
      <c r="AB15" s="86"/>
      <c r="AC15" s="86"/>
      <c r="AD15" s="87"/>
      <c r="AE15" s="85">
        <v>9</v>
      </c>
      <c r="AF15" s="86"/>
      <c r="AG15" s="86"/>
      <c r="AH15" s="87"/>
      <c r="AI15" s="85">
        <v>10</v>
      </c>
      <c r="AJ15" s="86"/>
      <c r="AK15" s="86"/>
      <c r="AL15" s="87"/>
      <c r="AM15" s="88">
        <f t="shared" si="1"/>
        <v>19</v>
      </c>
      <c r="AN15" s="88"/>
      <c r="AO15" s="88"/>
      <c r="AP15" s="88"/>
      <c r="AR15" s="74"/>
    </row>
    <row r="16" spans="2:44" s="64" customFormat="1" ht="22.5" customHeight="1" x14ac:dyDescent="0.2">
      <c r="B16" s="75" t="s">
        <v>104</v>
      </c>
      <c r="C16" s="76"/>
      <c r="D16" s="76"/>
      <c r="E16" s="77"/>
      <c r="F16" s="85">
        <v>223</v>
      </c>
      <c r="G16" s="86"/>
      <c r="H16" s="87"/>
      <c r="I16" s="85">
        <v>195</v>
      </c>
      <c r="J16" s="86"/>
      <c r="K16" s="87"/>
      <c r="L16" s="85">
        <v>229</v>
      </c>
      <c r="M16" s="86"/>
      <c r="N16" s="87"/>
      <c r="O16" s="85">
        <f t="shared" si="0"/>
        <v>424</v>
      </c>
      <c r="P16" s="86"/>
      <c r="Q16" s="86"/>
      <c r="R16" s="87"/>
      <c r="S16" s="75" t="s">
        <v>105</v>
      </c>
      <c r="T16" s="76"/>
      <c r="U16" s="76"/>
      <c r="V16" s="76"/>
      <c r="W16" s="76"/>
      <c r="X16" s="76"/>
      <c r="Y16" s="76"/>
      <c r="Z16" s="77"/>
      <c r="AA16" s="85">
        <v>49</v>
      </c>
      <c r="AB16" s="86"/>
      <c r="AC16" s="86"/>
      <c r="AD16" s="87"/>
      <c r="AE16" s="85">
        <v>37</v>
      </c>
      <c r="AF16" s="86"/>
      <c r="AG16" s="86"/>
      <c r="AH16" s="87"/>
      <c r="AI16" s="85">
        <v>41</v>
      </c>
      <c r="AJ16" s="86"/>
      <c r="AK16" s="86"/>
      <c r="AL16" s="87"/>
      <c r="AM16" s="88">
        <f t="shared" si="1"/>
        <v>78</v>
      </c>
      <c r="AN16" s="88"/>
      <c r="AO16" s="88"/>
      <c r="AP16" s="88"/>
      <c r="AR16" s="74"/>
    </row>
    <row r="17" spans="2:47" s="64" customFormat="1" ht="22.5" customHeight="1" x14ac:dyDescent="0.2">
      <c r="B17" s="75" t="s">
        <v>106</v>
      </c>
      <c r="C17" s="76"/>
      <c r="D17" s="76"/>
      <c r="E17" s="77"/>
      <c r="F17" s="85">
        <v>159</v>
      </c>
      <c r="G17" s="86"/>
      <c r="H17" s="87"/>
      <c r="I17" s="85">
        <v>203</v>
      </c>
      <c r="J17" s="86"/>
      <c r="K17" s="87"/>
      <c r="L17" s="85">
        <v>214</v>
      </c>
      <c r="M17" s="86"/>
      <c r="N17" s="87"/>
      <c r="O17" s="85">
        <f t="shared" si="0"/>
        <v>417</v>
      </c>
      <c r="P17" s="86"/>
      <c r="Q17" s="86"/>
      <c r="R17" s="87"/>
      <c r="S17" s="75" t="s">
        <v>107</v>
      </c>
      <c r="T17" s="76"/>
      <c r="U17" s="76"/>
      <c r="V17" s="76"/>
      <c r="W17" s="76"/>
      <c r="X17" s="76"/>
      <c r="Y17" s="76"/>
      <c r="Z17" s="77"/>
      <c r="AA17" s="85">
        <v>219</v>
      </c>
      <c r="AB17" s="86"/>
      <c r="AC17" s="86"/>
      <c r="AD17" s="87"/>
      <c r="AE17" s="85">
        <v>204</v>
      </c>
      <c r="AF17" s="86"/>
      <c r="AG17" s="86"/>
      <c r="AH17" s="87"/>
      <c r="AI17" s="85">
        <v>222</v>
      </c>
      <c r="AJ17" s="86"/>
      <c r="AK17" s="86"/>
      <c r="AL17" s="87"/>
      <c r="AM17" s="88">
        <f t="shared" si="1"/>
        <v>426</v>
      </c>
      <c r="AN17" s="88"/>
      <c r="AO17" s="88"/>
      <c r="AP17" s="88"/>
      <c r="AR17" s="74"/>
    </row>
    <row r="18" spans="2:47" s="64" customFormat="1" ht="22.5" customHeight="1" x14ac:dyDescent="0.2">
      <c r="B18" s="75" t="s">
        <v>108</v>
      </c>
      <c r="C18" s="76"/>
      <c r="D18" s="76"/>
      <c r="E18" s="77"/>
      <c r="F18" s="85">
        <v>145</v>
      </c>
      <c r="G18" s="86"/>
      <c r="H18" s="87"/>
      <c r="I18" s="85">
        <v>141</v>
      </c>
      <c r="J18" s="86"/>
      <c r="K18" s="87"/>
      <c r="L18" s="85">
        <v>161</v>
      </c>
      <c r="M18" s="86"/>
      <c r="N18" s="87"/>
      <c r="O18" s="85">
        <f t="shared" si="0"/>
        <v>302</v>
      </c>
      <c r="P18" s="86"/>
      <c r="Q18" s="86"/>
      <c r="R18" s="87"/>
      <c r="S18" s="75" t="s">
        <v>109</v>
      </c>
      <c r="T18" s="76"/>
      <c r="U18" s="76"/>
      <c r="V18" s="76"/>
      <c r="W18" s="76"/>
      <c r="X18" s="76"/>
      <c r="Y18" s="76"/>
      <c r="Z18" s="77"/>
      <c r="AA18" s="85">
        <v>222</v>
      </c>
      <c r="AB18" s="86"/>
      <c r="AC18" s="86"/>
      <c r="AD18" s="87"/>
      <c r="AE18" s="85">
        <v>170</v>
      </c>
      <c r="AF18" s="86"/>
      <c r="AG18" s="86"/>
      <c r="AH18" s="87"/>
      <c r="AI18" s="85">
        <v>183</v>
      </c>
      <c r="AJ18" s="86"/>
      <c r="AK18" s="86"/>
      <c r="AL18" s="87"/>
      <c r="AM18" s="88">
        <f t="shared" si="1"/>
        <v>353</v>
      </c>
      <c r="AN18" s="88"/>
      <c r="AO18" s="88"/>
      <c r="AP18" s="88"/>
      <c r="AR18" s="74"/>
    </row>
    <row r="19" spans="2:47" s="64" customFormat="1" ht="22.5" customHeight="1" x14ac:dyDescent="0.2">
      <c r="B19" s="75" t="s">
        <v>110</v>
      </c>
      <c r="C19" s="76"/>
      <c r="D19" s="76"/>
      <c r="E19" s="77"/>
      <c r="F19" s="85">
        <v>128</v>
      </c>
      <c r="G19" s="86"/>
      <c r="H19" s="87"/>
      <c r="I19" s="85">
        <v>116</v>
      </c>
      <c r="J19" s="86"/>
      <c r="K19" s="87"/>
      <c r="L19" s="85">
        <v>118</v>
      </c>
      <c r="M19" s="86"/>
      <c r="N19" s="87"/>
      <c r="O19" s="85">
        <f t="shared" si="0"/>
        <v>234</v>
      </c>
      <c r="P19" s="86"/>
      <c r="Q19" s="86"/>
      <c r="R19" s="87"/>
      <c r="S19" s="75" t="s">
        <v>111</v>
      </c>
      <c r="T19" s="76"/>
      <c r="U19" s="76"/>
      <c r="V19" s="76"/>
      <c r="W19" s="76"/>
      <c r="X19" s="76"/>
      <c r="Y19" s="76"/>
      <c r="Z19" s="77"/>
      <c r="AA19" s="85">
        <v>62</v>
      </c>
      <c r="AB19" s="86"/>
      <c r="AC19" s="86"/>
      <c r="AD19" s="87"/>
      <c r="AE19" s="85">
        <v>44</v>
      </c>
      <c r="AF19" s="86"/>
      <c r="AG19" s="86"/>
      <c r="AH19" s="87"/>
      <c r="AI19" s="85">
        <v>54</v>
      </c>
      <c r="AJ19" s="86"/>
      <c r="AK19" s="86"/>
      <c r="AL19" s="87"/>
      <c r="AM19" s="88">
        <f t="shared" si="1"/>
        <v>98</v>
      </c>
      <c r="AN19" s="88"/>
      <c r="AO19" s="88"/>
      <c r="AP19" s="88"/>
      <c r="AR19" s="74"/>
    </row>
    <row r="20" spans="2:47" s="64" customFormat="1" ht="22.5" customHeight="1" x14ac:dyDescent="0.2">
      <c r="B20" s="75" t="s">
        <v>112</v>
      </c>
      <c r="C20" s="76"/>
      <c r="D20" s="76"/>
      <c r="E20" s="77"/>
      <c r="F20" s="85">
        <v>68</v>
      </c>
      <c r="G20" s="86"/>
      <c r="H20" s="87"/>
      <c r="I20" s="85">
        <v>55</v>
      </c>
      <c r="J20" s="86"/>
      <c r="K20" s="87"/>
      <c r="L20" s="85">
        <v>55</v>
      </c>
      <c r="M20" s="86"/>
      <c r="N20" s="87"/>
      <c r="O20" s="85">
        <f t="shared" si="0"/>
        <v>110</v>
      </c>
      <c r="P20" s="86"/>
      <c r="Q20" s="86"/>
      <c r="R20" s="87"/>
      <c r="S20" s="75" t="s">
        <v>113</v>
      </c>
      <c r="T20" s="76"/>
      <c r="U20" s="76"/>
      <c r="V20" s="76"/>
      <c r="W20" s="76"/>
      <c r="X20" s="76"/>
      <c r="Y20" s="76"/>
      <c r="Z20" s="77"/>
      <c r="AA20" s="85">
        <v>103</v>
      </c>
      <c r="AB20" s="86"/>
      <c r="AC20" s="86"/>
      <c r="AD20" s="87"/>
      <c r="AE20" s="85">
        <v>82</v>
      </c>
      <c r="AF20" s="86"/>
      <c r="AG20" s="86"/>
      <c r="AH20" s="87"/>
      <c r="AI20" s="85">
        <v>114</v>
      </c>
      <c r="AJ20" s="86"/>
      <c r="AK20" s="86"/>
      <c r="AL20" s="87"/>
      <c r="AM20" s="88">
        <f t="shared" si="1"/>
        <v>196</v>
      </c>
      <c r="AN20" s="88"/>
      <c r="AO20" s="88"/>
      <c r="AP20" s="88"/>
      <c r="AR20" s="74"/>
    </row>
    <row r="21" spans="2:47" s="64" customFormat="1" ht="22.5" customHeight="1" x14ac:dyDescent="0.2">
      <c r="B21" s="75" t="s">
        <v>114</v>
      </c>
      <c r="C21" s="76"/>
      <c r="D21" s="76"/>
      <c r="E21" s="77"/>
      <c r="F21" s="85">
        <v>71</v>
      </c>
      <c r="G21" s="86"/>
      <c r="H21" s="87"/>
      <c r="I21" s="85">
        <v>44</v>
      </c>
      <c r="J21" s="86"/>
      <c r="K21" s="87"/>
      <c r="L21" s="85">
        <v>59</v>
      </c>
      <c r="M21" s="86"/>
      <c r="N21" s="87"/>
      <c r="O21" s="85">
        <f t="shared" si="0"/>
        <v>103</v>
      </c>
      <c r="P21" s="86"/>
      <c r="Q21" s="86"/>
      <c r="R21" s="87"/>
      <c r="S21" s="75" t="s">
        <v>115</v>
      </c>
      <c r="T21" s="76"/>
      <c r="U21" s="76"/>
      <c r="V21" s="76"/>
      <c r="W21" s="76"/>
      <c r="X21" s="76"/>
      <c r="Y21" s="76"/>
      <c r="Z21" s="77"/>
      <c r="AA21" s="85">
        <v>101</v>
      </c>
      <c r="AB21" s="86"/>
      <c r="AC21" s="86"/>
      <c r="AD21" s="87"/>
      <c r="AE21" s="85">
        <v>80</v>
      </c>
      <c r="AF21" s="86"/>
      <c r="AG21" s="86"/>
      <c r="AH21" s="87"/>
      <c r="AI21" s="85">
        <v>101</v>
      </c>
      <c r="AJ21" s="86"/>
      <c r="AK21" s="86"/>
      <c r="AL21" s="87"/>
      <c r="AM21" s="88">
        <f t="shared" si="1"/>
        <v>181</v>
      </c>
      <c r="AN21" s="88"/>
      <c r="AO21" s="88"/>
      <c r="AP21" s="88"/>
      <c r="AR21" s="74"/>
    </row>
    <row r="22" spans="2:47" s="64" customFormat="1" ht="22.5" customHeight="1" x14ac:dyDescent="0.2">
      <c r="B22" s="75" t="s">
        <v>116</v>
      </c>
      <c r="C22" s="76"/>
      <c r="D22" s="76"/>
      <c r="E22" s="77"/>
      <c r="F22" s="85">
        <v>45</v>
      </c>
      <c r="G22" s="86"/>
      <c r="H22" s="87"/>
      <c r="I22" s="85">
        <v>29</v>
      </c>
      <c r="J22" s="86"/>
      <c r="K22" s="87"/>
      <c r="L22" s="85">
        <v>42</v>
      </c>
      <c r="M22" s="86"/>
      <c r="N22" s="87"/>
      <c r="O22" s="85">
        <f t="shared" si="0"/>
        <v>71</v>
      </c>
      <c r="P22" s="86"/>
      <c r="Q22" s="86"/>
      <c r="R22" s="87"/>
      <c r="S22" s="75" t="s">
        <v>117</v>
      </c>
      <c r="T22" s="76"/>
      <c r="U22" s="76"/>
      <c r="V22" s="76"/>
      <c r="W22" s="76"/>
      <c r="X22" s="76"/>
      <c r="Y22" s="76"/>
      <c r="Z22" s="77"/>
      <c r="AA22" s="85">
        <v>249</v>
      </c>
      <c r="AB22" s="86"/>
      <c r="AC22" s="86"/>
      <c r="AD22" s="87"/>
      <c r="AE22" s="85">
        <v>230</v>
      </c>
      <c r="AF22" s="86"/>
      <c r="AG22" s="86"/>
      <c r="AH22" s="87"/>
      <c r="AI22" s="85">
        <v>268</v>
      </c>
      <c r="AJ22" s="86"/>
      <c r="AK22" s="86"/>
      <c r="AL22" s="87"/>
      <c r="AM22" s="88">
        <f t="shared" si="1"/>
        <v>498</v>
      </c>
      <c r="AN22" s="88"/>
      <c r="AO22" s="88"/>
      <c r="AP22" s="88"/>
      <c r="AR22" s="74"/>
    </row>
    <row r="23" spans="2:47" s="64" customFormat="1" ht="22.5" customHeight="1" x14ac:dyDescent="0.2">
      <c r="B23" s="75" t="s">
        <v>118</v>
      </c>
      <c r="C23" s="76"/>
      <c r="D23" s="76"/>
      <c r="E23" s="77"/>
      <c r="F23" s="85">
        <v>171</v>
      </c>
      <c r="G23" s="86"/>
      <c r="H23" s="87"/>
      <c r="I23" s="85">
        <v>147</v>
      </c>
      <c r="J23" s="86"/>
      <c r="K23" s="87"/>
      <c r="L23" s="85">
        <v>175</v>
      </c>
      <c r="M23" s="86"/>
      <c r="N23" s="87"/>
      <c r="O23" s="85">
        <f t="shared" si="0"/>
        <v>322</v>
      </c>
      <c r="P23" s="86"/>
      <c r="Q23" s="86"/>
      <c r="R23" s="87"/>
      <c r="S23" s="75" t="s">
        <v>119</v>
      </c>
      <c r="T23" s="76"/>
      <c r="U23" s="76"/>
      <c r="V23" s="76"/>
      <c r="W23" s="76"/>
      <c r="X23" s="76"/>
      <c r="Y23" s="76"/>
      <c r="Z23" s="77"/>
      <c r="AA23" s="85">
        <v>5</v>
      </c>
      <c r="AB23" s="86"/>
      <c r="AC23" s="86"/>
      <c r="AD23" s="87"/>
      <c r="AE23" s="85">
        <v>6</v>
      </c>
      <c r="AF23" s="86"/>
      <c r="AG23" s="86"/>
      <c r="AH23" s="87"/>
      <c r="AI23" s="85">
        <v>6</v>
      </c>
      <c r="AJ23" s="86"/>
      <c r="AK23" s="86"/>
      <c r="AL23" s="87"/>
      <c r="AM23" s="88">
        <f t="shared" si="1"/>
        <v>12</v>
      </c>
      <c r="AN23" s="88"/>
      <c r="AO23" s="88"/>
      <c r="AP23" s="88"/>
      <c r="AR23" s="74"/>
    </row>
    <row r="24" spans="2:47" s="64" customFormat="1" ht="22.5" customHeight="1" x14ac:dyDescent="0.2">
      <c r="B24" s="75" t="s">
        <v>120</v>
      </c>
      <c r="C24" s="76"/>
      <c r="D24" s="76"/>
      <c r="E24" s="77"/>
      <c r="F24" s="85">
        <v>210</v>
      </c>
      <c r="G24" s="86"/>
      <c r="H24" s="87"/>
      <c r="I24" s="85">
        <v>193</v>
      </c>
      <c r="J24" s="86"/>
      <c r="K24" s="87"/>
      <c r="L24" s="85">
        <v>211</v>
      </c>
      <c r="M24" s="86"/>
      <c r="N24" s="87"/>
      <c r="O24" s="85">
        <f t="shared" si="0"/>
        <v>404</v>
      </c>
      <c r="P24" s="86"/>
      <c r="Q24" s="86"/>
      <c r="R24" s="87"/>
      <c r="S24" s="75" t="s">
        <v>121</v>
      </c>
      <c r="T24" s="76"/>
      <c r="U24" s="76"/>
      <c r="V24" s="76"/>
      <c r="W24" s="76"/>
      <c r="X24" s="76"/>
      <c r="Y24" s="76"/>
      <c r="Z24" s="77"/>
      <c r="AA24" s="85">
        <v>135</v>
      </c>
      <c r="AB24" s="86"/>
      <c r="AC24" s="86"/>
      <c r="AD24" s="87"/>
      <c r="AE24" s="85">
        <v>106</v>
      </c>
      <c r="AF24" s="86"/>
      <c r="AG24" s="86"/>
      <c r="AH24" s="87"/>
      <c r="AI24" s="85">
        <v>114</v>
      </c>
      <c r="AJ24" s="86"/>
      <c r="AK24" s="86"/>
      <c r="AL24" s="87"/>
      <c r="AM24" s="88">
        <f t="shared" si="1"/>
        <v>220</v>
      </c>
      <c r="AN24" s="88"/>
      <c r="AO24" s="88"/>
      <c r="AP24" s="88"/>
      <c r="AR24" s="74"/>
    </row>
    <row r="25" spans="2:47" s="64" customFormat="1" ht="22.5" customHeight="1" x14ac:dyDescent="0.2">
      <c r="B25" s="75" t="s">
        <v>122</v>
      </c>
      <c r="C25" s="76"/>
      <c r="D25" s="76"/>
      <c r="E25" s="77"/>
      <c r="F25" s="85">
        <v>163</v>
      </c>
      <c r="G25" s="86"/>
      <c r="H25" s="87"/>
      <c r="I25" s="85">
        <v>142</v>
      </c>
      <c r="J25" s="86"/>
      <c r="K25" s="87"/>
      <c r="L25" s="85">
        <v>149</v>
      </c>
      <c r="M25" s="86"/>
      <c r="N25" s="87"/>
      <c r="O25" s="85">
        <f t="shared" si="0"/>
        <v>291</v>
      </c>
      <c r="P25" s="86"/>
      <c r="Q25" s="86"/>
      <c r="R25" s="87"/>
      <c r="S25" s="75" t="s">
        <v>123</v>
      </c>
      <c r="T25" s="76"/>
      <c r="U25" s="76"/>
      <c r="V25" s="76"/>
      <c r="W25" s="76"/>
      <c r="X25" s="76"/>
      <c r="Y25" s="76"/>
      <c r="Z25" s="77"/>
      <c r="AA25" s="85">
        <v>232</v>
      </c>
      <c r="AB25" s="86"/>
      <c r="AC25" s="86"/>
      <c r="AD25" s="87"/>
      <c r="AE25" s="85">
        <v>171</v>
      </c>
      <c r="AF25" s="86"/>
      <c r="AG25" s="86"/>
      <c r="AH25" s="87"/>
      <c r="AI25" s="85">
        <v>190</v>
      </c>
      <c r="AJ25" s="86"/>
      <c r="AK25" s="86"/>
      <c r="AL25" s="87"/>
      <c r="AM25" s="88">
        <f t="shared" si="1"/>
        <v>361</v>
      </c>
      <c r="AN25" s="88"/>
      <c r="AO25" s="88"/>
      <c r="AP25" s="88"/>
      <c r="AR25" s="74"/>
    </row>
    <row r="26" spans="2:47" s="64" customFormat="1" ht="22.5" customHeight="1" x14ac:dyDescent="0.2">
      <c r="B26" s="75" t="s">
        <v>124</v>
      </c>
      <c r="C26" s="76"/>
      <c r="D26" s="76"/>
      <c r="E26" s="77"/>
      <c r="F26" s="85">
        <v>159</v>
      </c>
      <c r="G26" s="86"/>
      <c r="H26" s="87"/>
      <c r="I26" s="85">
        <v>141</v>
      </c>
      <c r="J26" s="86"/>
      <c r="K26" s="87"/>
      <c r="L26" s="85">
        <v>148</v>
      </c>
      <c r="M26" s="86"/>
      <c r="N26" s="87"/>
      <c r="O26" s="85">
        <f t="shared" si="0"/>
        <v>289</v>
      </c>
      <c r="P26" s="86"/>
      <c r="Q26" s="86"/>
      <c r="R26" s="87"/>
      <c r="S26" s="75" t="s">
        <v>125</v>
      </c>
      <c r="T26" s="76"/>
      <c r="U26" s="76"/>
      <c r="V26" s="76"/>
      <c r="W26" s="76"/>
      <c r="X26" s="76"/>
      <c r="Y26" s="76"/>
      <c r="Z26" s="77"/>
      <c r="AA26" s="85">
        <v>141</v>
      </c>
      <c r="AB26" s="86"/>
      <c r="AC26" s="86"/>
      <c r="AD26" s="87"/>
      <c r="AE26" s="85">
        <v>124</v>
      </c>
      <c r="AF26" s="86"/>
      <c r="AG26" s="86"/>
      <c r="AH26" s="87"/>
      <c r="AI26" s="85">
        <v>129</v>
      </c>
      <c r="AJ26" s="86"/>
      <c r="AK26" s="86"/>
      <c r="AL26" s="87"/>
      <c r="AM26" s="88">
        <f t="shared" si="1"/>
        <v>253</v>
      </c>
      <c r="AN26" s="88"/>
      <c r="AO26" s="88"/>
      <c r="AP26" s="88"/>
      <c r="AR26" s="74"/>
    </row>
    <row r="27" spans="2:47" s="64" customFormat="1" ht="22.5" customHeight="1" x14ac:dyDescent="0.2">
      <c r="B27" s="75" t="s">
        <v>126</v>
      </c>
      <c r="C27" s="76"/>
      <c r="D27" s="76"/>
      <c r="E27" s="77"/>
      <c r="F27" s="85">
        <v>134</v>
      </c>
      <c r="G27" s="86"/>
      <c r="H27" s="87"/>
      <c r="I27" s="85">
        <v>125</v>
      </c>
      <c r="J27" s="86"/>
      <c r="K27" s="87"/>
      <c r="L27" s="85">
        <v>127</v>
      </c>
      <c r="M27" s="86"/>
      <c r="N27" s="87"/>
      <c r="O27" s="85">
        <f t="shared" si="0"/>
        <v>252</v>
      </c>
      <c r="P27" s="86"/>
      <c r="Q27" s="86"/>
      <c r="R27" s="87"/>
      <c r="S27" s="75" t="s">
        <v>127</v>
      </c>
      <c r="T27" s="76"/>
      <c r="U27" s="76"/>
      <c r="V27" s="76"/>
      <c r="W27" s="76"/>
      <c r="X27" s="76"/>
      <c r="Y27" s="76"/>
      <c r="Z27" s="77"/>
      <c r="AA27" s="85">
        <v>136</v>
      </c>
      <c r="AB27" s="86"/>
      <c r="AC27" s="86"/>
      <c r="AD27" s="87"/>
      <c r="AE27" s="85">
        <v>115</v>
      </c>
      <c r="AF27" s="86"/>
      <c r="AG27" s="86"/>
      <c r="AH27" s="87"/>
      <c r="AI27" s="85">
        <v>88</v>
      </c>
      <c r="AJ27" s="86"/>
      <c r="AK27" s="86"/>
      <c r="AL27" s="87"/>
      <c r="AM27" s="88">
        <f t="shared" si="1"/>
        <v>203</v>
      </c>
      <c r="AN27" s="88"/>
      <c r="AO27" s="88"/>
      <c r="AP27" s="88"/>
      <c r="AR27" s="74"/>
    </row>
    <row r="28" spans="2:47" s="64" customFormat="1" ht="22.5" customHeight="1" x14ac:dyDescent="0.2">
      <c r="B28" s="75" t="s">
        <v>128</v>
      </c>
      <c r="C28" s="76"/>
      <c r="D28" s="76"/>
      <c r="E28" s="77"/>
      <c r="F28" s="85">
        <v>52</v>
      </c>
      <c r="G28" s="86"/>
      <c r="H28" s="87"/>
      <c r="I28" s="85">
        <v>40</v>
      </c>
      <c r="J28" s="86"/>
      <c r="K28" s="87"/>
      <c r="L28" s="85">
        <v>52</v>
      </c>
      <c r="M28" s="86"/>
      <c r="N28" s="87"/>
      <c r="O28" s="85">
        <f t="shared" si="0"/>
        <v>92</v>
      </c>
      <c r="P28" s="86"/>
      <c r="Q28" s="86"/>
      <c r="R28" s="87"/>
      <c r="S28" s="75" t="s">
        <v>129</v>
      </c>
      <c r="T28" s="76"/>
      <c r="U28" s="76"/>
      <c r="V28" s="76"/>
      <c r="W28" s="76"/>
      <c r="X28" s="76"/>
      <c r="Y28" s="76"/>
      <c r="Z28" s="77"/>
      <c r="AA28" s="85">
        <v>189</v>
      </c>
      <c r="AB28" s="86"/>
      <c r="AC28" s="86"/>
      <c r="AD28" s="87"/>
      <c r="AE28" s="85">
        <v>154</v>
      </c>
      <c r="AF28" s="86"/>
      <c r="AG28" s="86"/>
      <c r="AH28" s="87"/>
      <c r="AI28" s="85">
        <v>183</v>
      </c>
      <c r="AJ28" s="86"/>
      <c r="AK28" s="86"/>
      <c r="AL28" s="87"/>
      <c r="AM28" s="88">
        <f t="shared" si="1"/>
        <v>337</v>
      </c>
      <c r="AN28" s="88"/>
      <c r="AO28" s="88"/>
      <c r="AP28" s="88"/>
      <c r="AR28" s="89"/>
      <c r="AS28" s="89" t="s">
        <v>130</v>
      </c>
      <c r="AT28" s="89" t="s">
        <v>131</v>
      </c>
      <c r="AU28" s="89" t="s">
        <v>132</v>
      </c>
    </row>
    <row r="29" spans="2:47" s="64" customFormat="1" ht="22.5" customHeight="1" x14ac:dyDescent="0.2">
      <c r="B29" s="75" t="s">
        <v>133</v>
      </c>
      <c r="C29" s="76"/>
      <c r="D29" s="76"/>
      <c r="E29" s="77"/>
      <c r="F29" s="85">
        <v>82</v>
      </c>
      <c r="G29" s="86"/>
      <c r="H29" s="87"/>
      <c r="I29" s="85">
        <v>64</v>
      </c>
      <c r="J29" s="86"/>
      <c r="K29" s="87"/>
      <c r="L29" s="85">
        <v>81</v>
      </c>
      <c r="M29" s="86"/>
      <c r="N29" s="87"/>
      <c r="O29" s="85">
        <f t="shared" si="0"/>
        <v>145</v>
      </c>
      <c r="P29" s="86"/>
      <c r="Q29" s="86"/>
      <c r="R29" s="87"/>
      <c r="S29" s="75" t="s">
        <v>134</v>
      </c>
      <c r="T29" s="76"/>
      <c r="U29" s="76"/>
      <c r="V29" s="76"/>
      <c r="W29" s="76"/>
      <c r="X29" s="76"/>
      <c r="Y29" s="76"/>
      <c r="Z29" s="77"/>
      <c r="AA29" s="85">
        <v>190</v>
      </c>
      <c r="AB29" s="86"/>
      <c r="AC29" s="86"/>
      <c r="AD29" s="87"/>
      <c r="AE29" s="85">
        <v>183</v>
      </c>
      <c r="AF29" s="86"/>
      <c r="AG29" s="86"/>
      <c r="AH29" s="87"/>
      <c r="AI29" s="85">
        <v>126</v>
      </c>
      <c r="AJ29" s="86"/>
      <c r="AK29" s="86"/>
      <c r="AL29" s="87"/>
      <c r="AM29" s="88">
        <f t="shared" si="1"/>
        <v>309</v>
      </c>
      <c r="AN29" s="88"/>
      <c r="AO29" s="88"/>
      <c r="AP29" s="88"/>
      <c r="AR29" s="89" t="s">
        <v>78</v>
      </c>
      <c r="AS29" s="90">
        <f>AE31</f>
        <v>10703</v>
      </c>
      <c r="AT29" s="90">
        <v>4094</v>
      </c>
      <c r="AU29" s="91">
        <f>IF(OR(AS29=0,AT29=0),"",ROUNDDOWN(AT29/AS29,4))</f>
        <v>0.38250000000000001</v>
      </c>
    </row>
    <row r="30" spans="2:47" s="64" customFormat="1" ht="22.5" customHeight="1" x14ac:dyDescent="0.2">
      <c r="B30" s="75" t="s">
        <v>135</v>
      </c>
      <c r="C30" s="76"/>
      <c r="D30" s="76"/>
      <c r="E30" s="77"/>
      <c r="F30" s="85">
        <v>1438</v>
      </c>
      <c r="G30" s="86"/>
      <c r="H30" s="87"/>
      <c r="I30" s="85">
        <v>1359</v>
      </c>
      <c r="J30" s="86"/>
      <c r="K30" s="87"/>
      <c r="L30" s="85">
        <v>1521</v>
      </c>
      <c r="M30" s="86"/>
      <c r="N30" s="87"/>
      <c r="O30" s="85">
        <f>I30+L30</f>
        <v>2880</v>
      </c>
      <c r="P30" s="86"/>
      <c r="Q30" s="86"/>
      <c r="R30" s="87"/>
      <c r="S30" s="75" t="s">
        <v>136</v>
      </c>
      <c r="T30" s="76"/>
      <c r="U30" s="76"/>
      <c r="V30" s="76"/>
      <c r="W30" s="76"/>
      <c r="X30" s="76"/>
      <c r="Y30" s="76"/>
      <c r="Z30" s="77"/>
      <c r="AA30" s="85">
        <v>43</v>
      </c>
      <c r="AB30" s="86"/>
      <c r="AC30" s="86"/>
      <c r="AD30" s="87"/>
      <c r="AE30" s="85">
        <v>39</v>
      </c>
      <c r="AF30" s="86"/>
      <c r="AG30" s="86"/>
      <c r="AH30" s="87"/>
      <c r="AI30" s="85">
        <v>43</v>
      </c>
      <c r="AJ30" s="86"/>
      <c r="AK30" s="86"/>
      <c r="AL30" s="87"/>
      <c r="AM30" s="88">
        <f t="shared" si="1"/>
        <v>82</v>
      </c>
      <c r="AN30" s="88"/>
      <c r="AO30" s="88"/>
      <c r="AP30" s="88"/>
      <c r="AR30" s="89" t="s">
        <v>80</v>
      </c>
      <c r="AS30" s="90">
        <f>AI31</f>
        <v>11640</v>
      </c>
      <c r="AT30" s="90">
        <v>5553</v>
      </c>
      <c r="AU30" s="91">
        <f>IF(OR(AS30=0,AT30=0),"",ROUNDDOWN(AT30/AS30,4))</f>
        <v>0.47699999999999998</v>
      </c>
    </row>
    <row r="31" spans="2:47" s="64" customFormat="1" ht="22.5" customHeight="1" x14ac:dyDescent="0.2">
      <c r="B31" s="75" t="s">
        <v>137</v>
      </c>
      <c r="C31" s="76"/>
      <c r="D31" s="76"/>
      <c r="E31" s="77"/>
      <c r="F31" s="85">
        <v>518</v>
      </c>
      <c r="G31" s="86"/>
      <c r="H31" s="87"/>
      <c r="I31" s="85">
        <v>494</v>
      </c>
      <c r="J31" s="86"/>
      <c r="K31" s="87"/>
      <c r="L31" s="85">
        <v>514</v>
      </c>
      <c r="M31" s="86"/>
      <c r="N31" s="87"/>
      <c r="O31" s="85">
        <f t="shared" si="0"/>
        <v>1008</v>
      </c>
      <c r="P31" s="86"/>
      <c r="Q31" s="86"/>
      <c r="R31" s="87"/>
      <c r="S31" s="75" t="s">
        <v>138</v>
      </c>
      <c r="T31" s="76"/>
      <c r="U31" s="76"/>
      <c r="V31" s="76"/>
      <c r="W31" s="76"/>
      <c r="X31" s="76"/>
      <c r="Y31" s="76"/>
      <c r="Z31" s="77"/>
      <c r="AA31" s="92">
        <f>SUM(F8:H32,AA8:AD30)</f>
        <v>11797</v>
      </c>
      <c r="AB31" s="86"/>
      <c r="AC31" s="86"/>
      <c r="AD31" s="87"/>
      <c r="AE31" s="85">
        <f>SUM(I8:K32,AE8:AH30)</f>
        <v>10703</v>
      </c>
      <c r="AF31" s="86"/>
      <c r="AG31" s="86"/>
      <c r="AH31" s="87"/>
      <c r="AI31" s="85">
        <f>SUM(L8:N32,AI8:AL30)</f>
        <v>11640</v>
      </c>
      <c r="AJ31" s="86"/>
      <c r="AK31" s="86"/>
      <c r="AL31" s="87"/>
      <c r="AM31" s="88">
        <f>AE31+AI31</f>
        <v>22343</v>
      </c>
      <c r="AN31" s="88"/>
      <c r="AO31" s="88"/>
      <c r="AP31" s="88"/>
      <c r="AR31" s="89" t="s">
        <v>81</v>
      </c>
      <c r="AS31" s="90">
        <f>AM31</f>
        <v>22343</v>
      </c>
      <c r="AT31" s="90">
        <f>AT29+AT30</f>
        <v>9647</v>
      </c>
      <c r="AU31" s="91">
        <f>IF(OR(AS31=0,AT31=0),"",ROUNDDOWN(AT31/AS31,4))</f>
        <v>0.43169999999999997</v>
      </c>
    </row>
    <row r="32" spans="2:47" s="64" customFormat="1" ht="22.5" customHeight="1" x14ac:dyDescent="0.2">
      <c r="B32" s="93" t="s">
        <v>139</v>
      </c>
      <c r="C32" s="94"/>
      <c r="D32" s="94"/>
      <c r="E32" s="95"/>
      <c r="F32" s="96">
        <v>403</v>
      </c>
      <c r="G32" s="97"/>
      <c r="H32" s="98"/>
      <c r="I32" s="96">
        <v>344</v>
      </c>
      <c r="J32" s="97"/>
      <c r="K32" s="98"/>
      <c r="L32" s="96">
        <v>393</v>
      </c>
      <c r="M32" s="97"/>
      <c r="N32" s="98"/>
      <c r="O32" s="96">
        <f t="shared" si="0"/>
        <v>737</v>
      </c>
      <c r="P32" s="97"/>
      <c r="Q32" s="97"/>
      <c r="R32" s="98"/>
      <c r="S32" s="93"/>
      <c r="T32" s="94"/>
      <c r="U32" s="94"/>
      <c r="V32" s="94"/>
      <c r="W32" s="94"/>
      <c r="X32" s="94"/>
      <c r="Y32" s="94"/>
      <c r="Z32" s="95"/>
      <c r="AA32" s="96"/>
      <c r="AB32" s="97"/>
      <c r="AC32" s="97"/>
      <c r="AD32" s="98"/>
      <c r="AE32" s="96"/>
      <c r="AF32" s="97"/>
      <c r="AG32" s="97"/>
      <c r="AH32" s="98"/>
      <c r="AI32" s="99"/>
      <c r="AJ32" s="99"/>
      <c r="AK32" s="99"/>
      <c r="AL32" s="99"/>
      <c r="AM32" s="99"/>
      <c r="AN32" s="99"/>
      <c r="AO32" s="99"/>
      <c r="AP32" s="99"/>
      <c r="AR32" s="74"/>
    </row>
    <row r="33" spans="3:39" ht="15.75" customHeight="1" x14ac:dyDescent="0.2"/>
    <row r="34" spans="3:39" ht="18.75" customHeight="1" x14ac:dyDescent="0.2">
      <c r="D34" s="61" t="s">
        <v>140</v>
      </c>
      <c r="E34" s="100">
        <f>AM31-'[1]R7.2'!AM31</f>
        <v>-121</v>
      </c>
      <c r="F34" s="100"/>
      <c r="G34" s="57" t="s">
        <v>79</v>
      </c>
      <c r="L34" s="57" t="s">
        <v>141</v>
      </c>
      <c r="O34" s="101">
        <f>AA31-11941</f>
        <v>-144</v>
      </c>
      <c r="P34" s="101"/>
      <c r="Q34" s="101"/>
      <c r="R34" s="101"/>
      <c r="S34" s="57" t="s">
        <v>79</v>
      </c>
      <c r="AG34" s="61" t="s">
        <v>142</v>
      </c>
      <c r="AH34" s="62">
        <f>AT31</f>
        <v>9647</v>
      </c>
      <c r="AI34" s="62"/>
      <c r="AJ34" s="62"/>
      <c r="AK34" s="62"/>
      <c r="AL34" s="62"/>
      <c r="AM34" s="57" t="s">
        <v>79</v>
      </c>
    </row>
    <row r="35" spans="3:39" ht="6" customHeight="1" x14ac:dyDescent="0.2"/>
    <row r="36" spans="3:39" ht="18.75" customHeight="1" x14ac:dyDescent="0.2">
      <c r="D36" s="61" t="s">
        <v>140</v>
      </c>
      <c r="E36" s="101">
        <f>AA31-'[1]R7.2'!AA31</f>
        <v>-16</v>
      </c>
      <c r="F36" s="101"/>
      <c r="G36" s="57" t="s">
        <v>82</v>
      </c>
      <c r="L36" s="57" t="s">
        <v>141</v>
      </c>
      <c r="O36" s="101">
        <f>AM31-22936</f>
        <v>-593</v>
      </c>
      <c r="P36" s="101"/>
      <c r="Q36" s="101"/>
      <c r="R36" s="101"/>
      <c r="S36" s="57" t="s">
        <v>82</v>
      </c>
      <c r="Y36" s="57" t="s">
        <v>143</v>
      </c>
      <c r="AG36" s="61" t="s">
        <v>78</v>
      </c>
      <c r="AH36" s="62">
        <f>AT29</f>
        <v>4094</v>
      </c>
      <c r="AI36" s="62"/>
      <c r="AJ36" s="62"/>
      <c r="AK36" s="62"/>
      <c r="AL36" s="62"/>
      <c r="AM36" s="57" t="s">
        <v>79</v>
      </c>
    </row>
    <row r="37" spans="3:39" ht="6" customHeight="1" x14ac:dyDescent="0.2">
      <c r="AG37" s="61"/>
    </row>
    <row r="38" spans="3:39" ht="18.75" customHeight="1" x14ac:dyDescent="0.2">
      <c r="C38" s="66" t="s">
        <v>144</v>
      </c>
      <c r="AG38" s="61" t="s">
        <v>80</v>
      </c>
      <c r="AH38" s="62">
        <f>AT30</f>
        <v>5553</v>
      </c>
      <c r="AI38" s="62"/>
      <c r="AJ38" s="62"/>
      <c r="AK38" s="62"/>
      <c r="AL38" s="62"/>
      <c r="AM38" s="57" t="s">
        <v>79</v>
      </c>
    </row>
    <row r="39" spans="3:39" ht="6" customHeight="1" x14ac:dyDescent="0.2">
      <c r="AG39" s="61"/>
    </row>
    <row r="40" spans="3:39" ht="18.75" customHeight="1" x14ac:dyDescent="0.2">
      <c r="C40" s="102" t="s">
        <v>145</v>
      </c>
      <c r="AG40" s="61" t="s">
        <v>132</v>
      </c>
      <c r="AH40" s="103">
        <f>IF(OR(AH34=0,AM31=0),"",ROUNDDOWN(AH34/AM31*100,2))</f>
        <v>43.17</v>
      </c>
      <c r="AI40" s="103"/>
      <c r="AJ40" s="103"/>
      <c r="AK40" s="103"/>
      <c r="AL40" s="103"/>
      <c r="AM40" s="57" t="s">
        <v>146</v>
      </c>
    </row>
    <row r="42" spans="3:39" x14ac:dyDescent="0.2">
      <c r="C42" s="57" t="s">
        <v>147</v>
      </c>
      <c r="F42" s="57">
        <v>10</v>
      </c>
      <c r="I42" s="57" t="s">
        <v>79</v>
      </c>
      <c r="L42" s="57" t="s">
        <v>148</v>
      </c>
      <c r="T42" s="60">
        <v>41</v>
      </c>
      <c r="U42" s="60"/>
      <c r="V42" s="57" t="s">
        <v>79</v>
      </c>
    </row>
  </sheetData>
  <mergeCells count="285">
    <mergeCell ref="E36:F36"/>
    <mergeCell ref="O36:R36"/>
    <mergeCell ref="AH36:AL36"/>
    <mergeCell ref="AH38:AL38"/>
    <mergeCell ref="AH40:AL40"/>
    <mergeCell ref="T42:U42"/>
    <mergeCell ref="AA32:AD32"/>
    <mergeCell ref="AE32:AH32"/>
    <mergeCell ref="AI32:AL32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Company>竹原市　市民生活課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PC0801</dc:creator>
  <cp:lastModifiedBy>藤原 千紘</cp:lastModifiedBy>
  <cp:lastPrinted>2024-03-08T00:38:37Z</cp:lastPrinted>
  <dcterms:created xsi:type="dcterms:W3CDTF">2006-05-10T06:46:45Z</dcterms:created>
  <dcterms:modified xsi:type="dcterms:W3CDTF">2025-04-10T23:29:08Z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2025-02-07T07:22:19Z</vt:filetime>
  </property>
</Properties>
</file>