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6" tabRatio="734" firstSheet="1" activeTab="11"/>
  </bookViews>
  <sheets>
    <sheet name="R5.4" sheetId="48" r:id="rId1"/>
    <sheet name="R5.5" sheetId="49" r:id="rId2"/>
    <sheet name="R5.6" sheetId="52" r:id="rId3"/>
    <sheet name="R5.7" sheetId="51" r:id="rId4"/>
    <sheet name="R5.8" sheetId="53" r:id="rId5"/>
    <sheet name="R5.9" sheetId="54" r:id="rId6"/>
    <sheet name="R5.10" sheetId="55" r:id="rId7"/>
    <sheet name="R5.11" sheetId="56" r:id="rId8"/>
    <sheet name="R5.12" sheetId="57" r:id="rId9"/>
    <sheet name="R6.1" sheetId="58" r:id="rId10"/>
    <sheet name="R6.2" sheetId="60" r:id="rId11"/>
    <sheet name="R6.3" sheetId="1" r:id="rId12"/>
  </sheets>
  <definedNames>
    <definedName name="_xlnm.Print_Area" localSheetId="11">'R6.3'!$A$1:$AU$42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<sst xmlns="http://schemas.openxmlformats.org/spreadsheetml/2006/main" xmlns:r="http://schemas.openxmlformats.org/officeDocument/2006/relationships" count="149" uniqueCount="149">
  <si>
    <t>広島県竹原市</t>
    <rPh sb="0" eb="3">
      <t>ヒロシマケン</t>
    </rPh>
    <rPh sb="3" eb="6">
      <t>タケハラシ</t>
    </rPh>
    <phoneticPr fontId="3"/>
  </si>
  <si>
    <t>広島県竹原市</t>
    <rPh sb="0" eb="3">
      <t>ヒロシマケン</t>
    </rPh>
    <rPh sb="3" eb="6">
      <t>タケハラシ</t>
    </rPh>
    <phoneticPr fontId="8"/>
  </si>
  <si>
    <t>港町三丁目</t>
    <rPh sb="0" eb="2">
      <t>ミナトマチ</t>
    </rPh>
    <rPh sb="2" eb="5">
      <t>サンチョウメ</t>
    </rPh>
    <phoneticPr fontId="3"/>
  </si>
  <si>
    <t>港町三丁目</t>
    <rPh sb="0" eb="2">
      <t>ミナトマチ</t>
    </rPh>
    <rPh sb="2" eb="5">
      <t>サンチョウメ</t>
    </rPh>
    <phoneticPr fontId="8"/>
  </si>
  <si>
    <t>新庄町</t>
    <rPh sb="0" eb="3">
      <t>シンジョウチョウ</t>
    </rPh>
    <phoneticPr fontId="3"/>
  </si>
  <si>
    <t>新庄町</t>
    <rPh sb="0" eb="3">
      <t>シンジョウチョウ</t>
    </rPh>
    <phoneticPr fontId="8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</si>
  <si>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3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</si>
  <si>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8"/>
  </si>
  <si>
    <t>本町三丁目</t>
    <rPh sb="0" eb="2">
      <t>ホンマチ</t>
    </rPh>
    <rPh sb="2" eb="5">
      <t>サンチョウメ</t>
    </rPh>
    <phoneticPr fontId="3"/>
  </si>
  <si>
    <t>本町三丁目</t>
    <rPh sb="0" eb="2">
      <t>ホンマチ</t>
    </rPh>
    <rPh sb="2" eb="5">
      <t>サンチョウメ</t>
    </rPh>
    <phoneticPr fontId="8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</si>
  <si>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3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</si>
  <si>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8"/>
  </si>
  <si>
    <t>塩町三丁目</t>
    <rPh sb="0" eb="2">
      <t>シオマチ</t>
    </rPh>
    <rPh sb="2" eb="5">
      <t>サンチョウメ</t>
    </rPh>
    <phoneticPr fontId="3"/>
  </si>
  <si>
    <t>塩町三丁目</t>
    <rPh sb="0" eb="2">
      <t>シオマチ</t>
    </rPh>
    <rPh sb="2" eb="5">
      <t>サンチョウメ</t>
    </rPh>
    <phoneticPr fontId="8"/>
  </si>
  <si>
    <t>男</t>
    <rPh sb="0" eb="1">
      <t>オトコ</t>
    </rPh>
    <phoneticPr fontId="3"/>
  </si>
  <si>
    <t>男</t>
    <rPh sb="0" eb="1">
      <t>オトコ</t>
    </rPh>
    <phoneticPr fontId="8"/>
  </si>
  <si>
    <t>人</t>
    <rPh sb="0" eb="1">
      <t>ニン</t>
    </rPh>
    <phoneticPr fontId="3"/>
  </si>
  <si>
    <t>人</t>
    <rPh sb="0" eb="1">
      <t>ニン</t>
    </rPh>
    <phoneticPr fontId="8"/>
  </si>
  <si>
    <t>下野町</t>
    <rPh sb="0" eb="3">
      <t>シモノチョウ</t>
    </rPh>
    <phoneticPr fontId="3"/>
  </si>
  <si>
    <t>下野町</t>
    <rPh sb="0" eb="3">
      <t>シモノチョウ</t>
    </rPh>
    <phoneticPr fontId="8"/>
  </si>
  <si>
    <t>港町四丁目</t>
    <rPh sb="0" eb="2">
      <t>ミナトマチ</t>
    </rPh>
    <rPh sb="2" eb="5">
      <t>ヨンチョウメ</t>
    </rPh>
    <phoneticPr fontId="3"/>
  </si>
  <si>
    <t>港町四丁目</t>
    <rPh sb="0" eb="2">
      <t>ミナトマチ</t>
    </rPh>
    <rPh sb="2" eb="5">
      <t>ヨンチョウメ</t>
    </rPh>
    <phoneticPr fontId="8"/>
  </si>
  <si>
    <t>世帯</t>
    <rPh sb="0" eb="2">
      <t>セタイ</t>
    </rPh>
    <phoneticPr fontId="3"/>
  </si>
  <si>
    <t>世帯</t>
    <rPh sb="0" eb="2">
      <t>セタイ</t>
    </rPh>
    <phoneticPr fontId="8"/>
  </si>
  <si>
    <t>女</t>
    <rPh sb="0" eb="1">
      <t>オンナ</t>
    </rPh>
    <phoneticPr fontId="3"/>
  </si>
  <si>
    <t>女</t>
    <rPh sb="0" eb="1">
      <t>オンナ</t>
    </rPh>
    <phoneticPr fontId="8"/>
  </si>
  <si>
    <t>計</t>
    <rPh sb="0" eb="1">
      <t>ケイ</t>
    </rPh>
    <phoneticPr fontId="3"/>
  </si>
  <si>
    <t>計</t>
    <rPh sb="0" eb="1">
      <t>ケイ</t>
    </rPh>
    <phoneticPr fontId="8"/>
  </si>
  <si>
    <t>総　　　合　　　計</t>
    <rPh sb="0" eb="1">
      <t>ソウ</t>
    </rPh>
    <rPh sb="4" eb="5">
      <t>ゴウ</t>
    </rPh>
    <rPh sb="8" eb="9">
      <t>ケイ</t>
    </rPh>
    <phoneticPr fontId="3"/>
  </si>
  <si>
    <t>総　　　合　　　計</t>
    <rPh sb="0" eb="1">
      <t>ソウ</t>
    </rPh>
    <rPh sb="4" eb="5">
      <t>ゴウ</t>
    </rPh>
    <rPh sb="8" eb="9">
      <t>ケイ</t>
    </rPh>
    <phoneticPr fontId="8"/>
  </si>
  <si>
    <t>面積</t>
    <rPh sb="0" eb="2">
      <t>メンセキ</t>
    </rPh>
    <phoneticPr fontId="3"/>
  </si>
  <si>
    <t>面積</t>
    <rPh sb="0" eb="2">
      <t>メンセキ</t>
    </rPh>
    <phoneticPr fontId="8"/>
  </si>
  <si>
    <t>竹原町</t>
    <rPh sb="0" eb="3">
      <t>タケハラチョウ</t>
    </rPh>
    <phoneticPr fontId="3"/>
  </si>
  <si>
    <t>竹原町</t>
    <rPh sb="0" eb="3">
      <t>タケハラチョウ</t>
    </rPh>
    <phoneticPr fontId="8"/>
  </si>
  <si>
    <t>ｋ㎡</t>
  </si>
  <si>
    <t>現在</t>
    <rPh sb="0" eb="2">
      <t>ゲンザイ</t>
    </rPh>
    <phoneticPr fontId="3"/>
  </si>
  <si>
    <t>現在</t>
    <rPh sb="0" eb="2">
      <t>ゲンザイ</t>
    </rPh>
    <phoneticPr fontId="8"/>
  </si>
  <si>
    <t>吉名町</t>
    <rPh sb="0" eb="3">
      <t>ヨシナチョウ</t>
    </rPh>
    <phoneticPr fontId="3"/>
  </si>
  <si>
    <t>吉名町</t>
    <rPh sb="0" eb="3">
      <t>ヨシナチョウ</t>
    </rPh>
    <phoneticPr fontId="8"/>
  </si>
  <si>
    <t>西野町</t>
    <rPh sb="0" eb="3">
      <t>ニシノチョウ</t>
    </rPh>
    <phoneticPr fontId="3"/>
  </si>
  <si>
    <t>西野町</t>
    <rPh sb="0" eb="3">
      <t>ニシノチョウ</t>
    </rPh>
    <phoneticPr fontId="8"/>
  </si>
  <si>
    <t>塩町四丁目</t>
    <rPh sb="0" eb="2">
      <t>シオマチ</t>
    </rPh>
    <rPh sb="2" eb="5">
      <t>ヨンチョウメ</t>
    </rPh>
    <phoneticPr fontId="3"/>
  </si>
  <si>
    <t>塩町四丁目</t>
    <rPh sb="0" eb="2">
      <t>シオマチ</t>
    </rPh>
    <rPh sb="2" eb="5">
      <t>ヨンチョウメ</t>
    </rPh>
    <phoneticPr fontId="8"/>
  </si>
  <si>
    <t>大字名</t>
    <rPh sb="0" eb="2">
      <t>オオアザ</t>
    </rPh>
    <rPh sb="2" eb="3">
      <t>メイ</t>
    </rPh>
    <phoneticPr fontId="3"/>
  </si>
  <si>
    <t>大字名</t>
    <rPh sb="0" eb="2">
      <t>オオアザ</t>
    </rPh>
    <rPh sb="2" eb="3">
      <t>メイ</t>
    </rPh>
    <phoneticPr fontId="8"/>
  </si>
  <si>
    <t>世帯数</t>
    <rPh sb="0" eb="3">
      <t>セタイスウ</t>
    </rPh>
    <phoneticPr fontId="3"/>
  </si>
  <si>
    <t>世帯数</t>
    <rPh sb="0" eb="3">
      <t>セタイスウ</t>
    </rPh>
    <phoneticPr fontId="8"/>
  </si>
  <si>
    <t>高崎町</t>
    <rPh sb="0" eb="2">
      <t>タカサキ</t>
    </rPh>
    <rPh sb="2" eb="3">
      <t>マチ</t>
    </rPh>
    <phoneticPr fontId="3"/>
  </si>
  <si>
    <t>高崎町</t>
    <rPh sb="0" eb="2">
      <t>タカサキ</t>
    </rPh>
    <rPh sb="2" eb="3">
      <t>マチ</t>
    </rPh>
    <phoneticPr fontId="8"/>
  </si>
  <si>
    <t>中央一丁目</t>
    <rPh sb="0" eb="2">
      <t>チュウオウ</t>
    </rPh>
    <rPh sb="2" eb="5">
      <t>イッチョウメ</t>
    </rPh>
    <phoneticPr fontId="3"/>
  </si>
  <si>
    <t>中央一丁目</t>
    <rPh sb="0" eb="2">
      <t>チュウオウ</t>
    </rPh>
    <rPh sb="2" eb="5">
      <t>イッチョウメ</t>
    </rPh>
    <phoneticPr fontId="8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</si>
  <si>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3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</si>
  <si>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8"/>
  </si>
  <si>
    <t>忠海町</t>
    <rPh sb="0" eb="3">
      <t>タダノウミチョウ</t>
    </rPh>
    <phoneticPr fontId="3"/>
  </si>
  <si>
    <t>忠海町</t>
    <rPh sb="0" eb="3">
      <t>タダノウミチョウ</t>
    </rPh>
    <phoneticPr fontId="8"/>
  </si>
  <si>
    <t>中央二丁目</t>
    <rPh sb="0" eb="2">
      <t>チュウオウ</t>
    </rPh>
    <rPh sb="2" eb="3">
      <t>ニ</t>
    </rPh>
    <rPh sb="3" eb="5">
      <t>チョウメ</t>
    </rPh>
    <phoneticPr fontId="3"/>
  </si>
  <si>
    <t>中央二丁目</t>
    <rPh sb="0" eb="2">
      <t>チュウオウ</t>
    </rPh>
    <rPh sb="2" eb="3">
      <t>ニ</t>
    </rPh>
    <rPh sb="3" eb="5">
      <t>チョウメ</t>
    </rPh>
    <phoneticPr fontId="8"/>
  </si>
  <si>
    <t>小梨町</t>
    <rPh sb="0" eb="3">
      <t>オナシチョウ</t>
    </rPh>
    <phoneticPr fontId="3"/>
  </si>
  <si>
    <t>小梨町</t>
    <rPh sb="0" eb="3">
      <t>オナシチョウ</t>
    </rPh>
    <phoneticPr fontId="8"/>
  </si>
  <si>
    <t>中央三丁目</t>
    <rPh sb="0" eb="2">
      <t>チュウオウ</t>
    </rPh>
    <rPh sb="2" eb="5">
      <t>サンチョウメ</t>
    </rPh>
    <phoneticPr fontId="3"/>
  </si>
  <si>
    <t>中央三丁目</t>
    <rPh sb="0" eb="2">
      <t>チュウオウ</t>
    </rPh>
    <rPh sb="2" eb="5">
      <t>サンチョウメ</t>
    </rPh>
    <phoneticPr fontId="8"/>
  </si>
  <si>
    <t>福田町</t>
    <rPh sb="0" eb="3">
      <t>フクダチョウ</t>
    </rPh>
    <phoneticPr fontId="3"/>
  </si>
  <si>
    <t>福田町</t>
    <rPh sb="0" eb="3">
      <t>フクダチョウ</t>
    </rPh>
    <phoneticPr fontId="8"/>
  </si>
  <si>
    <t>東野町</t>
    <rPh sb="0" eb="3">
      <t>ヒガシノチョウ</t>
    </rPh>
    <phoneticPr fontId="3"/>
  </si>
  <si>
    <t>東野町</t>
    <rPh sb="0" eb="3">
      <t>ヒガシノチョウ</t>
    </rPh>
    <phoneticPr fontId="8"/>
  </si>
  <si>
    <t>中央四丁目</t>
    <rPh sb="0" eb="2">
      <t>チュウオウ</t>
    </rPh>
    <rPh sb="2" eb="3">
      <t>４</t>
    </rPh>
    <rPh sb="3" eb="5">
      <t>チョウメ</t>
    </rPh>
    <phoneticPr fontId="3"/>
  </si>
  <si>
    <t>中央四丁目</t>
    <rPh sb="0" eb="2">
      <t>チュウオウ</t>
    </rPh>
    <rPh sb="2" eb="3">
      <t>４</t>
    </rPh>
    <rPh sb="3" eb="5">
      <t>チョウメ</t>
    </rPh>
    <phoneticPr fontId="8"/>
  </si>
  <si>
    <t>田万里町</t>
    <rPh sb="0" eb="4">
      <t>タマリチョウ</t>
    </rPh>
    <phoneticPr fontId="3"/>
  </si>
  <si>
    <t>田万里町</t>
    <rPh sb="0" eb="4">
      <t>タマリチョウ</t>
    </rPh>
    <phoneticPr fontId="8"/>
  </si>
  <si>
    <t>忠海床浦三丁目</t>
    <rPh sb="0" eb="2">
      <t>タダノウミ</t>
    </rPh>
    <rPh sb="2" eb="4">
      <t>トコウラ</t>
    </rPh>
    <rPh sb="4" eb="7">
      <t>サンチョウメ</t>
    </rPh>
    <phoneticPr fontId="3"/>
  </si>
  <si>
    <t>忠海床浦三丁目</t>
    <rPh sb="0" eb="2">
      <t>タダノウミ</t>
    </rPh>
    <rPh sb="2" eb="4">
      <t>トコウラ</t>
    </rPh>
    <rPh sb="4" eb="7">
      <t>サンチョウメ</t>
    </rPh>
    <phoneticPr fontId="8"/>
  </si>
  <si>
    <t>塩町一丁目</t>
    <rPh sb="0" eb="2">
      <t>シオマチ</t>
    </rPh>
    <rPh sb="2" eb="3">
      <t>イチ</t>
    </rPh>
    <rPh sb="3" eb="5">
      <t>チョウメ</t>
    </rPh>
    <phoneticPr fontId="3"/>
  </si>
  <si>
    <t>塩町一丁目</t>
    <rPh sb="0" eb="2">
      <t>シオマチ</t>
    </rPh>
    <rPh sb="2" eb="3">
      <t>イチ</t>
    </rPh>
    <rPh sb="3" eb="5">
      <t>チョウメ</t>
    </rPh>
    <phoneticPr fontId="8"/>
  </si>
  <si>
    <t>中央五丁目</t>
    <rPh sb="0" eb="2">
      <t>チュウオウ</t>
    </rPh>
    <rPh sb="2" eb="3">
      <t>ゴ</t>
    </rPh>
    <rPh sb="3" eb="5">
      <t>チョウメ</t>
    </rPh>
    <phoneticPr fontId="3"/>
  </si>
  <si>
    <t>中央五丁目</t>
    <rPh sb="0" eb="2">
      <t>チュウオウ</t>
    </rPh>
    <rPh sb="2" eb="3">
      <t>ゴ</t>
    </rPh>
    <rPh sb="3" eb="5">
      <t>チョウメ</t>
    </rPh>
    <phoneticPr fontId="8"/>
  </si>
  <si>
    <t>仁賀町</t>
    <rPh sb="0" eb="3">
      <t>ニカチョウ</t>
    </rPh>
    <phoneticPr fontId="3"/>
  </si>
  <si>
    <t>仁賀町</t>
    <rPh sb="0" eb="3">
      <t>ニカチョウ</t>
    </rPh>
    <phoneticPr fontId="8"/>
  </si>
  <si>
    <t>忠海長浜一丁目</t>
    <rPh sb="0" eb="2">
      <t>タダノウミ</t>
    </rPh>
    <rPh sb="2" eb="4">
      <t>ナガハマ</t>
    </rPh>
    <rPh sb="4" eb="7">
      <t>イッチョウメ</t>
    </rPh>
    <phoneticPr fontId="3"/>
  </si>
  <si>
    <t>忠海長浜一丁目</t>
    <rPh sb="0" eb="2">
      <t>タダノウミ</t>
    </rPh>
    <rPh sb="2" eb="4">
      <t>ナガハマ</t>
    </rPh>
    <rPh sb="4" eb="7">
      <t>イッチョウメ</t>
    </rPh>
    <phoneticPr fontId="8"/>
  </si>
  <si>
    <t>忠海床浦二丁目</t>
    <rPh sb="0" eb="2">
      <t>タダノウミ</t>
    </rPh>
    <rPh sb="2" eb="4">
      <t>トコウラ</t>
    </rPh>
    <rPh sb="4" eb="7">
      <t>ニチョウメ</t>
    </rPh>
    <phoneticPr fontId="3"/>
  </si>
  <si>
    <t>忠海床浦二丁目</t>
    <rPh sb="0" eb="2">
      <t>タダノウミ</t>
    </rPh>
    <rPh sb="2" eb="4">
      <t>トコウラ</t>
    </rPh>
    <rPh sb="4" eb="7">
      <t>ニチョウメ</t>
    </rPh>
    <phoneticPr fontId="8"/>
  </si>
  <si>
    <t>塩町二丁目</t>
    <rPh sb="0" eb="2">
      <t>シオマチ</t>
    </rPh>
    <rPh sb="2" eb="5">
      <t>ニチョウメ</t>
    </rPh>
    <phoneticPr fontId="3"/>
  </si>
  <si>
    <t>塩町二丁目</t>
    <rPh sb="0" eb="2">
      <t>シオマチ</t>
    </rPh>
    <rPh sb="2" eb="5">
      <t>ニチョウメ</t>
    </rPh>
    <phoneticPr fontId="8"/>
  </si>
  <si>
    <t>総計</t>
    <rPh sb="0" eb="2">
      <t>ソウケイ</t>
    </rPh>
    <phoneticPr fontId="3"/>
  </si>
  <si>
    <t>総計</t>
    <rPh sb="0" eb="2">
      <t>ソウケイ</t>
    </rPh>
    <phoneticPr fontId="8"/>
  </si>
  <si>
    <t>忠海中町一丁目</t>
    <rPh sb="0" eb="2">
      <t>タダノウミ</t>
    </rPh>
    <rPh sb="2" eb="4">
      <t>ナカマチ</t>
    </rPh>
    <rPh sb="4" eb="7">
      <t>イッチョウメ</t>
    </rPh>
    <phoneticPr fontId="3"/>
  </si>
  <si>
    <t>忠海中町一丁目</t>
    <rPh sb="0" eb="2">
      <t>タダノウミ</t>
    </rPh>
    <rPh sb="2" eb="4">
      <t>ナカマチ</t>
    </rPh>
    <rPh sb="4" eb="7">
      <t>イッチョウメ</t>
    </rPh>
    <phoneticPr fontId="8"/>
  </si>
  <si>
    <t>本町一丁目</t>
    <rPh sb="0" eb="2">
      <t>ホンマチ</t>
    </rPh>
    <rPh sb="2" eb="5">
      <t>イッチョウメ</t>
    </rPh>
    <phoneticPr fontId="3"/>
  </si>
  <si>
    <t>本町一丁目</t>
    <rPh sb="0" eb="2">
      <t>ホンマチ</t>
    </rPh>
    <rPh sb="2" eb="5">
      <t>イッチョウメ</t>
    </rPh>
    <phoneticPr fontId="8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</si>
  <si>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3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</si>
  <si>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8"/>
  </si>
  <si>
    <t>港町一丁目</t>
    <rPh sb="0" eb="2">
      <t>ミナトマチ</t>
    </rPh>
    <rPh sb="2" eb="5">
      <t>イッチョウメ</t>
    </rPh>
    <phoneticPr fontId="3"/>
  </si>
  <si>
    <t>港町一丁目</t>
    <rPh sb="0" eb="2">
      <t>ミナトマチ</t>
    </rPh>
    <rPh sb="2" eb="5">
      <t>イッチョウメ</t>
    </rPh>
    <phoneticPr fontId="8"/>
  </si>
  <si>
    <t>忠海中町三丁目</t>
    <rPh sb="0" eb="2">
      <t>タダノウミ</t>
    </rPh>
    <rPh sb="2" eb="4">
      <t>ナカマチ</t>
    </rPh>
    <rPh sb="4" eb="7">
      <t>サンチョウメ</t>
    </rPh>
    <phoneticPr fontId="3"/>
  </si>
  <si>
    <t>忠海中町三丁目</t>
    <rPh sb="0" eb="2">
      <t>タダノウミ</t>
    </rPh>
    <rPh sb="2" eb="4">
      <t>ナカマチ</t>
    </rPh>
    <rPh sb="4" eb="7">
      <t>サンチョウメ</t>
    </rPh>
    <phoneticPr fontId="8"/>
  </si>
  <si>
    <t>港町二丁目</t>
    <rPh sb="0" eb="2">
      <t>ミナトマチ</t>
    </rPh>
    <rPh sb="2" eb="5">
      <t>ニチョウメ</t>
    </rPh>
    <phoneticPr fontId="3"/>
  </si>
  <si>
    <t>港町二丁目</t>
    <rPh sb="0" eb="2">
      <t>ミナトマチ</t>
    </rPh>
    <rPh sb="2" eb="5">
      <t>ニチョウメ</t>
    </rPh>
    <phoneticPr fontId="8"/>
  </si>
  <si>
    <t>忠海長浜三丁目</t>
    <rPh sb="0" eb="2">
      <t>タダノウミ</t>
    </rPh>
    <rPh sb="2" eb="4">
      <t>ナガハマ</t>
    </rPh>
    <rPh sb="4" eb="7">
      <t>サンチョウメ</t>
    </rPh>
    <phoneticPr fontId="3"/>
  </si>
  <si>
    <t>忠海長浜三丁目</t>
    <rPh sb="0" eb="2">
      <t>タダノウミ</t>
    </rPh>
    <rPh sb="2" eb="4">
      <t>ナガハマ</t>
    </rPh>
    <rPh sb="4" eb="7">
      <t>サンチョウメ</t>
    </rPh>
    <phoneticPr fontId="8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</si>
  <si>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3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</si>
  <si>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8"/>
  </si>
  <si>
    <t>忠海中町四丁目</t>
    <rPh sb="0" eb="2">
      <t>タダノウミ</t>
    </rPh>
    <rPh sb="2" eb="4">
      <t>ナカマチ</t>
    </rPh>
    <rPh sb="4" eb="7">
      <t>ヨンチョウメ</t>
    </rPh>
    <phoneticPr fontId="3"/>
  </si>
  <si>
    <t>忠海中町四丁目</t>
    <rPh sb="0" eb="2">
      <t>タダノウミ</t>
    </rPh>
    <rPh sb="2" eb="4">
      <t>ナカマチ</t>
    </rPh>
    <rPh sb="4" eb="7">
      <t>ヨンチョウメ</t>
    </rPh>
    <phoneticPr fontId="8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</si>
  <si>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3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</si>
  <si>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8"/>
  </si>
  <si>
    <t>忠海床浦一丁目</t>
    <rPh sb="0" eb="2">
      <t>タダノウミ</t>
    </rPh>
    <rPh sb="2" eb="4">
      <t>トコウラ</t>
    </rPh>
    <rPh sb="4" eb="7">
      <t>イッチョウメ</t>
    </rPh>
    <phoneticPr fontId="3"/>
  </si>
  <si>
    <t>忠海床浦一丁目</t>
    <rPh sb="0" eb="2">
      <t>タダノウミ</t>
    </rPh>
    <rPh sb="2" eb="4">
      <t>トコウラ</t>
    </rPh>
    <rPh sb="4" eb="7">
      <t>イッチョウメ</t>
    </rPh>
    <phoneticPr fontId="8"/>
  </si>
  <si>
    <t>港町五丁目</t>
    <rPh sb="0" eb="2">
      <t>ミナトマチ</t>
    </rPh>
    <rPh sb="2" eb="5">
      <t>ゴチョウメ</t>
    </rPh>
    <phoneticPr fontId="3"/>
  </si>
  <si>
    <t>港町五丁目</t>
    <rPh sb="0" eb="2">
      <t>ミナトマチ</t>
    </rPh>
    <rPh sb="2" eb="5">
      <t>ゴチョウメ</t>
    </rPh>
    <phoneticPr fontId="8"/>
  </si>
  <si>
    <t>忠海床浦四丁目</t>
    <rPh sb="0" eb="2">
      <t>タダノウミ</t>
    </rPh>
    <rPh sb="2" eb="4">
      <t>トコウラ</t>
    </rPh>
    <rPh sb="4" eb="7">
      <t>ヨンチョウメ</t>
    </rPh>
    <phoneticPr fontId="3"/>
  </si>
  <si>
    <t>忠海床浦四丁目</t>
    <rPh sb="0" eb="2">
      <t>タダノウミ</t>
    </rPh>
    <rPh sb="2" eb="4">
      <t>トコウラ</t>
    </rPh>
    <rPh sb="4" eb="7">
      <t>ヨンチョウメ</t>
    </rPh>
    <phoneticPr fontId="8"/>
  </si>
  <si>
    <t>本町二丁目</t>
    <rPh sb="0" eb="2">
      <t>ホンマチ</t>
    </rPh>
    <rPh sb="2" eb="5">
      <t>ニチョウメ</t>
    </rPh>
    <phoneticPr fontId="3"/>
  </si>
  <si>
    <t>本町二丁目</t>
    <rPh sb="0" eb="2">
      <t>ホンマチ</t>
    </rPh>
    <rPh sb="2" eb="5">
      <t>ニチョウメ</t>
    </rPh>
    <phoneticPr fontId="8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</si>
  <si>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3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</si>
  <si>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8"/>
  </si>
  <si>
    <t>本町四丁目</t>
    <rPh sb="0" eb="2">
      <t>ホンマチ</t>
    </rPh>
    <rPh sb="2" eb="5">
      <t>ヨンチョウメ</t>
    </rPh>
    <phoneticPr fontId="3"/>
  </si>
  <si>
    <t>本町四丁目</t>
    <rPh sb="0" eb="2">
      <t>ホンマチ</t>
    </rPh>
    <rPh sb="2" eb="5">
      <t>ヨンチョウメ</t>
    </rPh>
    <phoneticPr fontId="8"/>
  </si>
  <si>
    <t>田ノ浦一丁目</t>
    <rPh sb="0" eb="1">
      <t>タ</t>
    </rPh>
    <rPh sb="2" eb="3">
      <t>ウラ</t>
    </rPh>
    <rPh sb="3" eb="6">
      <t>イッチョウメ</t>
    </rPh>
    <phoneticPr fontId="3"/>
  </si>
  <si>
    <t>田ノ浦一丁目</t>
    <rPh sb="0" eb="1">
      <t>タ</t>
    </rPh>
    <rPh sb="2" eb="3">
      <t>ウラ</t>
    </rPh>
    <rPh sb="3" eb="6">
      <t>イッチョウメ</t>
    </rPh>
    <phoneticPr fontId="8"/>
  </si>
  <si>
    <t>田ノ浦二丁目</t>
    <rPh sb="0" eb="1">
      <t>タ</t>
    </rPh>
    <rPh sb="2" eb="3">
      <t>ウラ</t>
    </rPh>
    <rPh sb="3" eb="6">
      <t>ニチョウメ</t>
    </rPh>
    <phoneticPr fontId="3"/>
  </si>
  <si>
    <t>田ノ浦二丁目</t>
    <rPh sb="0" eb="1">
      <t>タ</t>
    </rPh>
    <rPh sb="2" eb="3">
      <t>ウラ</t>
    </rPh>
    <rPh sb="3" eb="6">
      <t>ニチョウメ</t>
    </rPh>
    <phoneticPr fontId="8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</si>
  <si>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3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</si>
  <si>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8"/>
  </si>
  <si>
    <t>６５歳以上</t>
    <rPh sb="2" eb="5">
      <t>サイイジョウ</t>
    </rPh>
    <phoneticPr fontId="3"/>
  </si>
  <si>
    <t>６５歳以上</t>
    <rPh sb="2" eb="5">
      <t>サイイジョウ</t>
    </rPh>
    <phoneticPr fontId="8"/>
  </si>
  <si>
    <t>高齢化率</t>
    <rPh sb="0" eb="3">
      <t>コウレイカ</t>
    </rPh>
    <rPh sb="3" eb="4">
      <t>リツ</t>
    </rPh>
    <phoneticPr fontId="3"/>
  </si>
  <si>
    <t>高齢化率</t>
    <rPh sb="0" eb="3">
      <t>コウレイカ</t>
    </rPh>
    <rPh sb="3" eb="4">
      <t>リツ</t>
    </rPh>
    <phoneticPr fontId="8"/>
  </si>
  <si>
    <t>田ノ浦三丁目</t>
    <rPh sb="0" eb="1">
      <t>タ</t>
    </rPh>
    <rPh sb="2" eb="3">
      <t>ウラ</t>
    </rPh>
    <rPh sb="3" eb="6">
      <t>サンチョウメ</t>
    </rPh>
    <phoneticPr fontId="3"/>
  </si>
  <si>
    <t>田ノ浦三丁目</t>
    <rPh sb="0" eb="1">
      <t>タ</t>
    </rPh>
    <rPh sb="2" eb="3">
      <t>ウラ</t>
    </rPh>
    <rPh sb="3" eb="6">
      <t>サンチョウメ</t>
    </rPh>
    <phoneticPr fontId="8"/>
  </si>
  <si>
    <t>前月より</t>
    <rPh sb="0" eb="2">
      <t>ゼンゲツ</t>
    </rPh>
    <phoneticPr fontId="3"/>
  </si>
  <si>
    <t>前月より</t>
    <rPh sb="0" eb="2">
      <t>ゼンゲツ</t>
    </rPh>
    <phoneticPr fontId="8"/>
  </si>
  <si>
    <t>前年より</t>
    <rPh sb="0" eb="2">
      <t>ゼンネン</t>
    </rPh>
    <phoneticPr fontId="3"/>
  </si>
  <si>
    <t>前年より</t>
    <rPh sb="0" eb="2">
      <t>ゼンネン</t>
    </rPh>
    <phoneticPr fontId="8"/>
  </si>
  <si>
    <t>６５歳以上人口</t>
    <rPh sb="2" eb="5">
      <t>サイイジョウ</t>
    </rPh>
    <rPh sb="5" eb="7">
      <t>ジンコウ</t>
    </rPh>
    <phoneticPr fontId="3"/>
  </si>
  <si>
    <t>６５歳以上人口</t>
    <rPh sb="2" eb="5">
      <t>サイイジョウ</t>
    </rPh>
    <rPh sb="5" eb="7">
      <t>ジンコウ</t>
    </rPh>
    <phoneticPr fontId="8"/>
  </si>
  <si>
    <t xml:space="preserve">  </t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</si>
  <si>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3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</si>
  <si>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8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</si>
  <si>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3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</si>
  <si>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8"/>
  </si>
  <si>
    <t>％</t>
  </si>
  <si>
    <t>出生者数</t>
    <rPh sb="0" eb="2">
      <t>シュッショウ</t>
    </rPh>
    <rPh sb="2" eb="3">
      <t>シャ</t>
    </rPh>
    <rPh sb="3" eb="4">
      <t>スウ</t>
    </rPh>
    <phoneticPr fontId="3"/>
  </si>
  <si>
    <t>出生者数</t>
    <rPh sb="0" eb="2">
      <t>シュッショウ</t>
    </rPh>
    <rPh sb="2" eb="3">
      <t>シャ</t>
    </rPh>
    <rPh sb="3" eb="4">
      <t>スウ</t>
    </rPh>
    <phoneticPr fontId="8"/>
  </si>
  <si>
    <t>死亡者数</t>
    <rPh sb="0" eb="3">
      <t>シボウシャ</t>
    </rPh>
    <rPh sb="3" eb="4">
      <t>スウ</t>
    </rPh>
    <phoneticPr fontId="3"/>
  </si>
  <si>
    <t>死亡者数</t>
    <rPh sb="0" eb="3">
      <t>シボウシャ</t>
    </rPh>
    <rPh sb="3" eb="4">
      <t>スウ</t>
    </rPh>
    <phoneticPr fontId="8"/>
  </si>
  <si>
    <t>令和５年４月３０日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</si>
  <si>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令和５年５月３１日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</si>
  <si>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令和５年７月３１日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</si>
  <si>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令和５年８月３１日</t>
    <rPh sb="0" eb="2">
      <t>レイワ</t>
    </rPh>
    <rPh sb="3" eb="4">
      <t>ネン</t>
    </rPh>
    <rPh sb="5" eb="6">
      <t>ガツ</t>
    </rPh>
    <rPh sb="8" eb="9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</si>
</sst>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▲ &quot;#,##0"/>
    <numFmt numFmtId="177" formatCode="[$-411]ggge&quot;年&quot;m&quot;月&quot;d&quot;日&quot;;@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8"/>
      <color auto="1"/>
      <name val="ＭＳ Ｐ明朝"/>
      <family val="1"/>
    </font>
    <font>
      <sz val="12"/>
      <color auto="1"/>
      <name val="ＭＳ Ｐ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4" fillId="0" borderId="0" xfId="68" applyFont="1">
      <alignment vertical="center"/>
    </xf>
    <xf numFmtId="38" fontId="4" fillId="0" borderId="0" xfId="68" applyFont="1" applyAlignment="1">
      <alignment horizontal="center" vertical="center"/>
    </xf>
    <xf numFmtId="38" fontId="5" fillId="0" borderId="0" xfId="68" applyFont="1" applyAlignment="1">
      <alignment horizontal="center" vertical="center"/>
    </xf>
    <xf numFmtId="38" fontId="5" fillId="0" borderId="0" xfId="68" applyFont="1">
      <alignment vertical="center"/>
    </xf>
    <xf numFmtId="38" fontId="6" fillId="0" borderId="0" xfId="4" applyFont="1" applyAlignment="1">
      <alignment horizontal="center" vertical="center"/>
    </xf>
    <xf numFmtId="38" fontId="5" fillId="0" borderId="1" xfId="4" applyFont="1" applyBorder="1" applyAlignment="1">
      <alignment horizontal="center" vertical="center"/>
    </xf>
    <xf numFmtId="38" fontId="5" fillId="0" borderId="2" xfId="4" applyFont="1" applyBorder="1" applyAlignment="1">
      <alignment horizontal="left" vertical="center"/>
    </xf>
    <xf numFmtId="38" fontId="5" fillId="0" borderId="3" xfId="4" applyFont="1" applyBorder="1" applyAlignment="1">
      <alignment horizontal="left" vertical="center"/>
    </xf>
    <xf numFmtId="38" fontId="5" fillId="0" borderId="4" xfId="4" applyFont="1" applyBorder="1" applyAlignment="1">
      <alignment horizontal="center" vertical="center"/>
    </xf>
    <xf numFmtId="38" fontId="5" fillId="0" borderId="0" xfId="4" applyFont="1" applyBorder="1" applyAlignment="1">
      <alignment horizontal="left" vertical="center"/>
    </xf>
    <xf numFmtId="38" fontId="5" fillId="0" borderId="5" xfId="4" applyFont="1" applyBorder="1" applyAlignment="1">
      <alignment horizontal="left" vertical="center"/>
    </xf>
    <xf numFmtId="38" fontId="4" fillId="0" borderId="0" xfId="4" applyFont="1" applyAlignment="1">
      <alignment horizontal="left" vertical="center"/>
    </xf>
    <xf numFmtId="38" fontId="4" fillId="0" borderId="0" xfId="4" applyFont="1" applyAlignment="1">
      <alignment horizontal="left" vertical="center" indent="1"/>
    </xf>
    <xf numFmtId="38" fontId="4" fillId="0" borderId="0" xfId="4" applyFont="1" applyAlignment="1">
      <alignment horizontal="right" vertical="center"/>
    </xf>
    <xf numFmtId="38" fontId="5" fillId="0" borderId="6" xfId="4" applyFont="1" applyBorder="1" applyAlignment="1">
      <alignment horizontal="center" vertical="center"/>
    </xf>
    <xf numFmtId="38" fontId="5" fillId="0" borderId="7" xfId="4" applyFont="1" applyBorder="1" applyAlignment="1">
      <alignment horizontal="left" vertical="center"/>
    </xf>
    <xf numFmtId="38" fontId="5" fillId="0" borderId="8" xfId="4" applyFont="1" applyBorder="1" applyAlignment="1">
      <alignment horizontal="left" vertical="center"/>
    </xf>
    <xf numFmtId="176" fontId="4" fillId="0" borderId="0" xfId="4" applyNumberFormat="1" applyFont="1" applyAlignment="1">
      <alignment horizontal="right" vertical="center" shrinkToFit="1"/>
    </xf>
    <xf numFmtId="176" fontId="4" fillId="0" borderId="0" xfId="4" applyNumberFormat="1" applyFont="1" applyAlignment="1">
      <alignment horizontal="right" vertical="center"/>
    </xf>
    <xf numFmtId="38" fontId="5" fillId="0" borderId="9" xfId="4" applyFont="1" applyBorder="1" applyAlignment="1">
      <alignment horizontal="right" vertical="center"/>
    </xf>
    <xf numFmtId="38" fontId="5" fillId="0" borderId="2" xfId="4" applyFont="1" applyBorder="1" applyAlignment="1">
      <alignment horizontal="right" vertical="center"/>
    </xf>
    <xf numFmtId="38" fontId="5" fillId="0" borderId="3" xfId="4" applyFont="1" applyBorder="1" applyAlignment="1">
      <alignment horizontal="right" vertical="center"/>
    </xf>
    <xf numFmtId="38" fontId="5" fillId="0" borderId="10" xfId="4" applyFont="1" applyBorder="1" applyAlignment="1">
      <alignment horizontal="right" vertical="center"/>
    </xf>
    <xf numFmtId="38" fontId="5" fillId="0" borderId="0" xfId="4" applyFont="1" applyBorder="1" applyAlignment="1">
      <alignment horizontal="right" vertical="center"/>
    </xf>
    <xf numFmtId="38" fontId="5" fillId="0" borderId="5" xfId="4" applyFont="1" applyBorder="1" applyAlignment="1">
      <alignment horizontal="right" vertical="center"/>
    </xf>
    <xf numFmtId="38" fontId="4" fillId="0" borderId="0" xfId="4" applyFont="1" applyAlignment="1">
      <alignment vertical="center"/>
    </xf>
    <xf numFmtId="38" fontId="5" fillId="0" borderId="11" xfId="4" applyFont="1" applyBorder="1" applyAlignment="1">
      <alignment horizontal="right" vertical="center"/>
    </xf>
    <xf numFmtId="38" fontId="5" fillId="0" borderId="7" xfId="4" applyFont="1" applyBorder="1" applyAlignment="1">
      <alignment horizontal="right" vertical="center"/>
    </xf>
    <xf numFmtId="38" fontId="5" fillId="0" borderId="8" xfId="4" applyFont="1" applyBorder="1" applyAlignment="1">
      <alignment horizontal="right" vertical="center"/>
    </xf>
    <xf numFmtId="38" fontId="5" fillId="0" borderId="9" xfId="4" applyFont="1" applyBorder="1" applyAlignment="1">
      <alignment horizontal="left" vertical="center"/>
    </xf>
    <xf numFmtId="40" fontId="4" fillId="0" borderId="0" xfId="4" applyNumberFormat="1" applyFont="1" applyAlignment="1">
      <alignment horizontal="right" vertical="center"/>
    </xf>
    <xf numFmtId="38" fontId="5" fillId="0" borderId="10" xfId="4" applyFont="1" applyBorder="1" applyAlignment="1">
      <alignment horizontal="left" vertical="center"/>
    </xf>
    <xf numFmtId="38" fontId="5" fillId="0" borderId="11" xfId="4" applyFont="1" applyBorder="1" applyAlignment="1">
      <alignment horizontal="left" vertical="center"/>
    </xf>
    <xf numFmtId="177" fontId="4" fillId="0" borderId="0" xfId="4" applyNumberFormat="1" applyFont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38" fontId="5" fillId="0" borderId="12" xfId="4" applyFont="1" applyBorder="1" applyAlignment="1">
      <alignment horizontal="right" vertical="center"/>
    </xf>
    <xf numFmtId="38" fontId="5" fillId="0" borderId="13" xfId="4" applyFont="1" applyBorder="1" applyAlignment="1">
      <alignment horizontal="center" vertical="center"/>
    </xf>
    <xf numFmtId="38" fontId="5" fillId="0" borderId="14" xfId="4" applyFont="1" applyBorder="1" applyAlignment="1">
      <alignment horizontal="right" vertical="center"/>
    </xf>
    <xf numFmtId="38" fontId="5" fillId="0" borderId="15" xfId="4" applyFont="1" applyBorder="1" applyAlignment="1">
      <alignment horizontal="right" vertical="center"/>
    </xf>
    <xf numFmtId="177" fontId="4" fillId="0" borderId="0" xfId="4" applyNumberFormat="1" applyFont="1" applyAlignment="1">
      <alignment horizontal="left" vertical="center"/>
    </xf>
    <xf numFmtId="38" fontId="7" fillId="0" borderId="0" xfId="4" applyFont="1" applyAlignment="1">
      <alignment horizontal="right" vertical="center"/>
    </xf>
    <xf numFmtId="38" fontId="5" fillId="0" borderId="13" xfId="4" applyFont="1" applyBorder="1">
      <alignment vertical="center"/>
    </xf>
    <xf numFmtId="10" fontId="5" fillId="0" borderId="13" xfId="4" applyNumberFormat="1" applyFont="1" applyBorder="1">
      <alignment vertical="center"/>
    </xf>
  </cellXfs>
  <cellStyles count="69">
    <cellStyle name="パーセント 2" xfId="1"/>
    <cellStyle name="パーセント 3" xfId="2"/>
    <cellStyle name="桁区切り 2" xfId="3"/>
    <cellStyle name="桁区切り 3" xfId="4"/>
    <cellStyle name="標準" xfId="0" builtinId="0"/>
    <cellStyle name="標準 10" xfId="5"/>
    <cellStyle name="標準 11" xfId="6"/>
    <cellStyle name="標準 12" xfId="7"/>
    <cellStyle name="標準 13" xfId="8"/>
    <cellStyle name="標準 14" xfId="9"/>
    <cellStyle name="標準 15" xfId="10"/>
    <cellStyle name="標準 16" xfId="11"/>
    <cellStyle name="標準 17" xfId="12"/>
    <cellStyle name="標準 18" xfId="13"/>
    <cellStyle name="標準 19" xfId="14"/>
    <cellStyle name="標準 2" xfId="15"/>
    <cellStyle name="標準 20" xfId="16"/>
    <cellStyle name="標準 21" xfId="17"/>
    <cellStyle name="標準 22" xfId="18"/>
    <cellStyle name="標準 23" xfId="19"/>
    <cellStyle name="標準 24" xfId="20"/>
    <cellStyle name="標準 25" xfId="21"/>
    <cellStyle name="標準 26" xfId="22"/>
    <cellStyle name="標準 27" xfId="23"/>
    <cellStyle name="標準 28" xfId="24"/>
    <cellStyle name="標準 29" xfId="25"/>
    <cellStyle name="標準 3" xfId="26"/>
    <cellStyle name="標準 30" xfId="27"/>
    <cellStyle name="標準 31" xfId="28"/>
    <cellStyle name="標準 32" xfId="29"/>
    <cellStyle name="標準 33" xfId="30"/>
    <cellStyle name="標準 34" xfId="31"/>
    <cellStyle name="標準 35" xfId="32"/>
    <cellStyle name="標準 36" xfId="33"/>
    <cellStyle name="標準 37" xfId="34"/>
    <cellStyle name="標準 38" xfId="35"/>
    <cellStyle name="標準 39" xfId="36"/>
    <cellStyle name="標準 4" xfId="37"/>
    <cellStyle name="標準 40" xfId="38"/>
    <cellStyle name="標準 41" xfId="39"/>
    <cellStyle name="標準 42" xfId="40"/>
    <cellStyle name="標準 43" xfId="41"/>
    <cellStyle name="標準 44" xfId="42"/>
    <cellStyle name="標準 45" xfId="43"/>
    <cellStyle name="標準 46" xfId="44"/>
    <cellStyle name="標準 47" xfId="45"/>
    <cellStyle name="標準 48" xfId="46"/>
    <cellStyle name="標準 49" xfId="47"/>
    <cellStyle name="標準 5" xfId="48"/>
    <cellStyle name="標準 50" xfId="49"/>
    <cellStyle name="標準 51" xfId="50"/>
    <cellStyle name="標準 52" xfId="51"/>
    <cellStyle name="標準 53" xfId="52"/>
    <cellStyle name="標準 54" xfId="53"/>
    <cellStyle name="標準 55" xfId="54"/>
    <cellStyle name="標準 56" xfId="55"/>
    <cellStyle name="標準 57" xfId="56"/>
    <cellStyle name="標準 58" xfId="57"/>
    <cellStyle name="標準 59" xfId="58"/>
    <cellStyle name="標準 6" xfId="59"/>
    <cellStyle name="標準 60" xfId="60"/>
    <cellStyle name="標準 61" xfId="61"/>
    <cellStyle name="標準 62" xfId="62"/>
    <cellStyle name="標準 63" xfId="63"/>
    <cellStyle name="標準 64" xfId="64"/>
    <cellStyle name="標準 7" xfId="65"/>
    <cellStyle name="標準 8" xfId="66"/>
    <cellStyle name="標準 9" xfId="67"/>
    <cellStyle name="桁区切り" xfId="68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2"/>
  <sheetViews>
    <sheetView view="pageBreakPreview" zoomScaleSheetLayoutView="100" workbookViewId="0">
      <selection activeCell="AA13" sqref="AA13:AD13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 t="s">
        <v>145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1797</v>
      </c>
      <c r="G8" s="23"/>
      <c r="H8" s="27"/>
      <c r="I8" s="20">
        <v>1743</v>
      </c>
      <c r="J8" s="23"/>
      <c r="K8" s="27"/>
      <c r="L8" s="20">
        <v>1882</v>
      </c>
      <c r="M8" s="23"/>
      <c r="N8" s="27"/>
      <c r="O8" s="20">
        <f t="shared" ref="O8:O32" si="0">I8+L8</f>
        <v>3625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479</v>
      </c>
      <c r="AB8" s="23"/>
      <c r="AC8" s="23"/>
      <c r="AD8" s="27"/>
      <c r="AE8" s="20">
        <v>477</v>
      </c>
      <c r="AF8" s="23"/>
      <c r="AG8" s="23"/>
      <c r="AH8" s="27"/>
      <c r="AI8" s="20">
        <v>501</v>
      </c>
      <c r="AJ8" s="23"/>
      <c r="AK8" s="23"/>
      <c r="AL8" s="27"/>
      <c r="AM8" s="38">
        <f t="shared" ref="AM8:AM31" si="1">AE8+AI8</f>
        <v>978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100</v>
      </c>
      <c r="G9" s="24"/>
      <c r="H9" s="28"/>
      <c r="I9" s="21">
        <v>85</v>
      </c>
      <c r="J9" s="24"/>
      <c r="K9" s="28"/>
      <c r="L9" s="21">
        <v>72</v>
      </c>
      <c r="M9" s="24"/>
      <c r="N9" s="28"/>
      <c r="O9" s="21">
        <f t="shared" si="0"/>
        <v>157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57</v>
      </c>
      <c r="AB9" s="24"/>
      <c r="AC9" s="24"/>
      <c r="AD9" s="28"/>
      <c r="AE9" s="21">
        <v>53</v>
      </c>
      <c r="AF9" s="24"/>
      <c r="AG9" s="24"/>
      <c r="AH9" s="28"/>
      <c r="AI9" s="21">
        <v>56</v>
      </c>
      <c r="AJ9" s="24"/>
      <c r="AK9" s="24"/>
      <c r="AL9" s="28"/>
      <c r="AM9" s="39">
        <f t="shared" si="1"/>
        <v>109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208</v>
      </c>
      <c r="G10" s="24"/>
      <c r="H10" s="28"/>
      <c r="I10" s="21">
        <v>170</v>
      </c>
      <c r="J10" s="24"/>
      <c r="K10" s="28"/>
      <c r="L10" s="21">
        <v>192</v>
      </c>
      <c r="M10" s="24"/>
      <c r="N10" s="28"/>
      <c r="O10" s="21">
        <f t="shared" si="0"/>
        <v>362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266</v>
      </c>
      <c r="AB10" s="24"/>
      <c r="AC10" s="24"/>
      <c r="AD10" s="28"/>
      <c r="AE10" s="21">
        <v>262</v>
      </c>
      <c r="AF10" s="24"/>
      <c r="AG10" s="24"/>
      <c r="AH10" s="28"/>
      <c r="AI10" s="21">
        <v>276</v>
      </c>
      <c r="AJ10" s="24"/>
      <c r="AK10" s="24"/>
      <c r="AL10" s="28"/>
      <c r="AM10" s="39">
        <f t="shared" si="1"/>
        <v>538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112</v>
      </c>
      <c r="G11" s="24"/>
      <c r="H11" s="28"/>
      <c r="I11" s="21">
        <v>95</v>
      </c>
      <c r="J11" s="24"/>
      <c r="K11" s="28"/>
      <c r="L11" s="21">
        <v>115</v>
      </c>
      <c r="M11" s="24"/>
      <c r="N11" s="28"/>
      <c r="O11" s="21">
        <f t="shared" si="0"/>
        <v>210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424</v>
      </c>
      <c r="AB11" s="24"/>
      <c r="AC11" s="24"/>
      <c r="AD11" s="28"/>
      <c r="AE11" s="21">
        <v>436</v>
      </c>
      <c r="AF11" s="24"/>
      <c r="AG11" s="24"/>
      <c r="AH11" s="28"/>
      <c r="AI11" s="21">
        <v>491</v>
      </c>
      <c r="AJ11" s="24"/>
      <c r="AK11" s="24"/>
      <c r="AL11" s="28"/>
      <c r="AM11" s="39">
        <f t="shared" si="1"/>
        <v>927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170</v>
      </c>
      <c r="G12" s="24"/>
      <c r="H12" s="28"/>
      <c r="I12" s="21">
        <v>161</v>
      </c>
      <c r="J12" s="24"/>
      <c r="K12" s="28"/>
      <c r="L12" s="21">
        <v>164</v>
      </c>
      <c r="M12" s="24"/>
      <c r="N12" s="28"/>
      <c r="O12" s="21">
        <f t="shared" si="0"/>
        <v>325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167</v>
      </c>
      <c r="AB12" s="24"/>
      <c r="AC12" s="24"/>
      <c r="AD12" s="28"/>
      <c r="AE12" s="21">
        <v>142</v>
      </c>
      <c r="AF12" s="24"/>
      <c r="AG12" s="24"/>
      <c r="AH12" s="28"/>
      <c r="AI12" s="21">
        <v>167</v>
      </c>
      <c r="AJ12" s="24"/>
      <c r="AK12" s="24"/>
      <c r="AL12" s="28"/>
      <c r="AM12" s="39">
        <f t="shared" si="1"/>
        <v>309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103</v>
      </c>
      <c r="G13" s="24"/>
      <c r="H13" s="28"/>
      <c r="I13" s="21">
        <v>88</v>
      </c>
      <c r="J13" s="24"/>
      <c r="K13" s="28"/>
      <c r="L13" s="21">
        <v>92</v>
      </c>
      <c r="M13" s="24"/>
      <c r="N13" s="28"/>
      <c r="O13" s="21">
        <f t="shared" si="0"/>
        <v>180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132</v>
      </c>
      <c r="AB13" s="24"/>
      <c r="AC13" s="24"/>
      <c r="AD13" s="28"/>
      <c r="AE13" s="21">
        <v>117</v>
      </c>
      <c r="AF13" s="24"/>
      <c r="AG13" s="24"/>
      <c r="AH13" s="28"/>
      <c r="AI13" s="21">
        <v>127</v>
      </c>
      <c r="AJ13" s="24"/>
      <c r="AK13" s="24"/>
      <c r="AL13" s="28"/>
      <c r="AM13" s="39">
        <f t="shared" si="1"/>
        <v>244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1304</v>
      </c>
      <c r="AB14" s="24"/>
      <c r="AC14" s="24"/>
      <c r="AD14" s="28"/>
      <c r="AE14" s="21">
        <v>1194</v>
      </c>
      <c r="AF14" s="24"/>
      <c r="AG14" s="24"/>
      <c r="AH14" s="28"/>
      <c r="AI14" s="21">
        <v>1311</v>
      </c>
      <c r="AJ14" s="24"/>
      <c r="AK14" s="24"/>
      <c r="AL14" s="28"/>
      <c r="AM14" s="39">
        <f t="shared" si="1"/>
        <v>2505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245</v>
      </c>
      <c r="G15" s="24"/>
      <c r="H15" s="28"/>
      <c r="I15" s="21">
        <v>245</v>
      </c>
      <c r="J15" s="24"/>
      <c r="K15" s="28"/>
      <c r="L15" s="21">
        <v>275</v>
      </c>
      <c r="M15" s="24"/>
      <c r="N15" s="28"/>
      <c r="O15" s="21">
        <f t="shared" si="0"/>
        <v>520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19</v>
      </c>
      <c r="AB15" s="24"/>
      <c r="AC15" s="24"/>
      <c r="AD15" s="28"/>
      <c r="AE15" s="21">
        <v>9</v>
      </c>
      <c r="AF15" s="24"/>
      <c r="AG15" s="24"/>
      <c r="AH15" s="28"/>
      <c r="AI15" s="21">
        <v>16</v>
      </c>
      <c r="AJ15" s="24"/>
      <c r="AK15" s="24"/>
      <c r="AL15" s="28"/>
      <c r="AM15" s="39">
        <f t="shared" si="1"/>
        <v>25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235</v>
      </c>
      <c r="G16" s="24"/>
      <c r="H16" s="28"/>
      <c r="I16" s="21">
        <v>201</v>
      </c>
      <c r="J16" s="24"/>
      <c r="K16" s="28"/>
      <c r="L16" s="21">
        <v>239</v>
      </c>
      <c r="M16" s="24"/>
      <c r="N16" s="28"/>
      <c r="O16" s="21">
        <f t="shared" si="0"/>
        <v>440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57</v>
      </c>
      <c r="AB16" s="24"/>
      <c r="AC16" s="24"/>
      <c r="AD16" s="28"/>
      <c r="AE16" s="21">
        <v>44</v>
      </c>
      <c r="AF16" s="24"/>
      <c r="AG16" s="24"/>
      <c r="AH16" s="28"/>
      <c r="AI16" s="21">
        <v>52</v>
      </c>
      <c r="AJ16" s="24"/>
      <c r="AK16" s="24"/>
      <c r="AL16" s="28"/>
      <c r="AM16" s="39">
        <f t="shared" si="1"/>
        <v>96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151</v>
      </c>
      <c r="G17" s="24"/>
      <c r="H17" s="28"/>
      <c r="I17" s="21">
        <v>186</v>
      </c>
      <c r="J17" s="24"/>
      <c r="K17" s="28"/>
      <c r="L17" s="21">
        <v>204</v>
      </c>
      <c r="M17" s="24"/>
      <c r="N17" s="28"/>
      <c r="O17" s="21">
        <f t="shared" si="0"/>
        <v>390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237</v>
      </c>
      <c r="AB17" s="24"/>
      <c r="AC17" s="24"/>
      <c r="AD17" s="28"/>
      <c r="AE17" s="21">
        <v>222</v>
      </c>
      <c r="AF17" s="24"/>
      <c r="AG17" s="24"/>
      <c r="AH17" s="28"/>
      <c r="AI17" s="21">
        <v>238</v>
      </c>
      <c r="AJ17" s="24"/>
      <c r="AK17" s="24"/>
      <c r="AL17" s="28"/>
      <c r="AM17" s="39">
        <f t="shared" si="1"/>
        <v>460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149</v>
      </c>
      <c r="G18" s="24"/>
      <c r="H18" s="28"/>
      <c r="I18" s="21">
        <v>151</v>
      </c>
      <c r="J18" s="24"/>
      <c r="K18" s="28"/>
      <c r="L18" s="21">
        <v>174</v>
      </c>
      <c r="M18" s="24"/>
      <c r="N18" s="28"/>
      <c r="O18" s="21">
        <f t="shared" si="0"/>
        <v>325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224</v>
      </c>
      <c r="AB18" s="24"/>
      <c r="AC18" s="24"/>
      <c r="AD18" s="28"/>
      <c r="AE18" s="21">
        <v>178</v>
      </c>
      <c r="AF18" s="24"/>
      <c r="AG18" s="24"/>
      <c r="AH18" s="28"/>
      <c r="AI18" s="21">
        <v>191</v>
      </c>
      <c r="AJ18" s="24"/>
      <c r="AK18" s="24"/>
      <c r="AL18" s="28"/>
      <c r="AM18" s="39">
        <f t="shared" si="1"/>
        <v>369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141</v>
      </c>
      <c r="G19" s="24"/>
      <c r="H19" s="28"/>
      <c r="I19" s="21">
        <v>133</v>
      </c>
      <c r="J19" s="24"/>
      <c r="K19" s="28"/>
      <c r="L19" s="21">
        <v>139</v>
      </c>
      <c r="M19" s="24"/>
      <c r="N19" s="28"/>
      <c r="O19" s="21">
        <f t="shared" si="0"/>
        <v>272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67</v>
      </c>
      <c r="AB19" s="24"/>
      <c r="AC19" s="24"/>
      <c r="AD19" s="28"/>
      <c r="AE19" s="21">
        <v>46</v>
      </c>
      <c r="AF19" s="24"/>
      <c r="AG19" s="24"/>
      <c r="AH19" s="28"/>
      <c r="AI19" s="21">
        <v>58</v>
      </c>
      <c r="AJ19" s="24"/>
      <c r="AK19" s="24"/>
      <c r="AL19" s="28"/>
      <c r="AM19" s="39">
        <f t="shared" si="1"/>
        <v>104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69</v>
      </c>
      <c r="G20" s="24"/>
      <c r="H20" s="28"/>
      <c r="I20" s="21">
        <v>59</v>
      </c>
      <c r="J20" s="24"/>
      <c r="K20" s="28"/>
      <c r="L20" s="21">
        <v>59</v>
      </c>
      <c r="M20" s="24"/>
      <c r="N20" s="28"/>
      <c r="O20" s="21">
        <f t="shared" si="0"/>
        <v>118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109</v>
      </c>
      <c r="AB20" s="24"/>
      <c r="AC20" s="24"/>
      <c r="AD20" s="28"/>
      <c r="AE20" s="21">
        <v>92</v>
      </c>
      <c r="AF20" s="24"/>
      <c r="AG20" s="24"/>
      <c r="AH20" s="28"/>
      <c r="AI20" s="21">
        <v>126</v>
      </c>
      <c r="AJ20" s="24"/>
      <c r="AK20" s="24"/>
      <c r="AL20" s="28"/>
      <c r="AM20" s="39">
        <f t="shared" si="1"/>
        <v>218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77</v>
      </c>
      <c r="G21" s="24"/>
      <c r="H21" s="28"/>
      <c r="I21" s="21">
        <v>46</v>
      </c>
      <c r="J21" s="24"/>
      <c r="K21" s="28"/>
      <c r="L21" s="21">
        <v>66</v>
      </c>
      <c r="M21" s="24"/>
      <c r="N21" s="28"/>
      <c r="O21" s="21">
        <f t="shared" si="0"/>
        <v>112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103</v>
      </c>
      <c r="AB21" s="24"/>
      <c r="AC21" s="24"/>
      <c r="AD21" s="28"/>
      <c r="AE21" s="21">
        <v>88</v>
      </c>
      <c r="AF21" s="24"/>
      <c r="AG21" s="24"/>
      <c r="AH21" s="28"/>
      <c r="AI21" s="21">
        <v>108</v>
      </c>
      <c r="AJ21" s="24"/>
      <c r="AK21" s="24"/>
      <c r="AL21" s="28"/>
      <c r="AM21" s="39">
        <f t="shared" si="1"/>
        <v>196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43</v>
      </c>
      <c r="G22" s="24"/>
      <c r="H22" s="28"/>
      <c r="I22" s="21">
        <v>33</v>
      </c>
      <c r="J22" s="24"/>
      <c r="K22" s="28"/>
      <c r="L22" s="21">
        <v>42</v>
      </c>
      <c r="M22" s="24"/>
      <c r="N22" s="28"/>
      <c r="O22" s="21">
        <f t="shared" si="0"/>
        <v>75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239</v>
      </c>
      <c r="AB22" s="24"/>
      <c r="AC22" s="24"/>
      <c r="AD22" s="28"/>
      <c r="AE22" s="21">
        <v>230</v>
      </c>
      <c r="AF22" s="24"/>
      <c r="AG22" s="24"/>
      <c r="AH22" s="28"/>
      <c r="AI22" s="21">
        <v>267</v>
      </c>
      <c r="AJ22" s="24"/>
      <c r="AK22" s="24"/>
      <c r="AL22" s="28"/>
      <c r="AM22" s="39">
        <f t="shared" si="1"/>
        <v>497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169</v>
      </c>
      <c r="G23" s="24"/>
      <c r="H23" s="28"/>
      <c r="I23" s="21">
        <v>145</v>
      </c>
      <c r="J23" s="24"/>
      <c r="K23" s="28"/>
      <c r="L23" s="21">
        <v>168</v>
      </c>
      <c r="M23" s="24"/>
      <c r="N23" s="28"/>
      <c r="O23" s="21">
        <f t="shared" si="0"/>
        <v>313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19</v>
      </c>
      <c r="AB23" s="24"/>
      <c r="AC23" s="24"/>
      <c r="AD23" s="28"/>
      <c r="AE23" s="21">
        <v>11</v>
      </c>
      <c r="AF23" s="24"/>
      <c r="AG23" s="24"/>
      <c r="AH23" s="28"/>
      <c r="AI23" s="21">
        <v>16</v>
      </c>
      <c r="AJ23" s="24"/>
      <c r="AK23" s="24"/>
      <c r="AL23" s="28"/>
      <c r="AM23" s="39">
        <f t="shared" si="1"/>
        <v>27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219</v>
      </c>
      <c r="G24" s="24"/>
      <c r="H24" s="28"/>
      <c r="I24" s="21">
        <v>204</v>
      </c>
      <c r="J24" s="24"/>
      <c r="K24" s="28"/>
      <c r="L24" s="21">
        <v>227</v>
      </c>
      <c r="M24" s="24"/>
      <c r="N24" s="28"/>
      <c r="O24" s="21">
        <f t="shared" si="0"/>
        <v>431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137</v>
      </c>
      <c r="AB24" s="24"/>
      <c r="AC24" s="24"/>
      <c r="AD24" s="28"/>
      <c r="AE24" s="21">
        <v>109</v>
      </c>
      <c r="AF24" s="24"/>
      <c r="AG24" s="24"/>
      <c r="AH24" s="28"/>
      <c r="AI24" s="21">
        <v>119</v>
      </c>
      <c r="AJ24" s="24"/>
      <c r="AK24" s="24"/>
      <c r="AL24" s="28"/>
      <c r="AM24" s="39">
        <f t="shared" si="1"/>
        <v>228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168</v>
      </c>
      <c r="G25" s="24"/>
      <c r="H25" s="28"/>
      <c r="I25" s="21">
        <v>150</v>
      </c>
      <c r="J25" s="24"/>
      <c r="K25" s="28"/>
      <c r="L25" s="21">
        <v>164</v>
      </c>
      <c r="M25" s="24"/>
      <c r="N25" s="28"/>
      <c r="O25" s="21">
        <f t="shared" si="0"/>
        <v>314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237</v>
      </c>
      <c r="AB25" s="24"/>
      <c r="AC25" s="24"/>
      <c r="AD25" s="28"/>
      <c r="AE25" s="21">
        <v>181</v>
      </c>
      <c r="AF25" s="24"/>
      <c r="AG25" s="24"/>
      <c r="AH25" s="28"/>
      <c r="AI25" s="21">
        <v>194</v>
      </c>
      <c r="AJ25" s="24"/>
      <c r="AK25" s="24"/>
      <c r="AL25" s="28"/>
      <c r="AM25" s="39">
        <f t="shared" si="1"/>
        <v>375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177</v>
      </c>
      <c r="G26" s="24"/>
      <c r="H26" s="28"/>
      <c r="I26" s="21">
        <v>164</v>
      </c>
      <c r="J26" s="24"/>
      <c r="K26" s="28"/>
      <c r="L26" s="21">
        <v>173</v>
      </c>
      <c r="M26" s="24"/>
      <c r="N26" s="28"/>
      <c r="O26" s="21">
        <f t="shared" si="0"/>
        <v>337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139</v>
      </c>
      <c r="AB26" s="24"/>
      <c r="AC26" s="24"/>
      <c r="AD26" s="28"/>
      <c r="AE26" s="21">
        <v>126</v>
      </c>
      <c r="AF26" s="24"/>
      <c r="AG26" s="24"/>
      <c r="AH26" s="28"/>
      <c r="AI26" s="21">
        <v>135</v>
      </c>
      <c r="AJ26" s="24"/>
      <c r="AK26" s="24"/>
      <c r="AL26" s="28"/>
      <c r="AM26" s="39">
        <f t="shared" si="1"/>
        <v>261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137</v>
      </c>
      <c r="G27" s="24"/>
      <c r="H27" s="28"/>
      <c r="I27" s="21">
        <v>128</v>
      </c>
      <c r="J27" s="24"/>
      <c r="K27" s="28"/>
      <c r="L27" s="21">
        <v>138</v>
      </c>
      <c r="M27" s="24"/>
      <c r="N27" s="28"/>
      <c r="O27" s="21">
        <f t="shared" si="0"/>
        <v>266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164</v>
      </c>
      <c r="AB27" s="24"/>
      <c r="AC27" s="24"/>
      <c r="AD27" s="28"/>
      <c r="AE27" s="21">
        <v>141</v>
      </c>
      <c r="AF27" s="24"/>
      <c r="AG27" s="24"/>
      <c r="AH27" s="28"/>
      <c r="AI27" s="21">
        <v>106</v>
      </c>
      <c r="AJ27" s="24"/>
      <c r="AK27" s="24"/>
      <c r="AL27" s="28"/>
      <c r="AM27" s="39">
        <f t="shared" si="1"/>
        <v>247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54</v>
      </c>
      <c r="G28" s="24"/>
      <c r="H28" s="28"/>
      <c r="I28" s="21">
        <v>42</v>
      </c>
      <c r="J28" s="24"/>
      <c r="K28" s="28"/>
      <c r="L28" s="21">
        <v>53</v>
      </c>
      <c r="M28" s="24"/>
      <c r="N28" s="28"/>
      <c r="O28" s="21">
        <f t="shared" si="0"/>
        <v>95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162</v>
      </c>
      <c r="AF28" s="24"/>
      <c r="AG28" s="24"/>
      <c r="AH28" s="28"/>
      <c r="AI28" s="21">
        <v>189</v>
      </c>
      <c r="AJ28" s="24"/>
      <c r="AK28" s="24"/>
      <c r="AL28" s="28"/>
      <c r="AM28" s="39">
        <f t="shared" si="1"/>
        <v>351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63</v>
      </c>
      <c r="J29" s="24"/>
      <c r="K29" s="28"/>
      <c r="L29" s="21">
        <v>84</v>
      </c>
      <c r="M29" s="24"/>
      <c r="N29" s="28"/>
      <c r="O29" s="21">
        <f t="shared" si="0"/>
        <v>147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180</v>
      </c>
      <c r="AB29" s="24"/>
      <c r="AC29" s="24"/>
      <c r="AD29" s="28"/>
      <c r="AE29" s="21">
        <v>176</v>
      </c>
      <c r="AF29" s="24"/>
      <c r="AG29" s="24"/>
      <c r="AH29" s="28"/>
      <c r="AI29" s="21">
        <v>133</v>
      </c>
      <c r="AJ29" s="24"/>
      <c r="AK29" s="24"/>
      <c r="AL29" s="28"/>
      <c r="AM29" s="39">
        <f t="shared" si="1"/>
        <v>309</v>
      </c>
      <c r="AN29" s="39"/>
      <c r="AO29" s="39"/>
      <c r="AP29" s="39"/>
      <c r="AQ29" s="4"/>
      <c r="AR29" s="37" t="s">
        <v>14</v>
      </c>
      <c r="AS29" s="42">
        <f>AE31</f>
        <v>11168</v>
      </c>
      <c r="AT29" s="42">
        <v>4214</v>
      </c>
      <c r="AU29" s="43">
        <f>IF(OR(AS29=0,AT29=0),"",ROUNDDOWN(AT29/AS29,4))</f>
        <v>0.37730000000000002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1476</v>
      </c>
      <c r="G30" s="24"/>
      <c r="H30" s="28"/>
      <c r="I30" s="21">
        <v>1431</v>
      </c>
      <c r="J30" s="24"/>
      <c r="K30" s="28"/>
      <c r="L30" s="21">
        <v>1564</v>
      </c>
      <c r="M30" s="24"/>
      <c r="N30" s="28"/>
      <c r="O30" s="21">
        <f t="shared" si="0"/>
        <v>2995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12182</v>
      </c>
      <c r="AT30" s="42">
        <v>5738</v>
      </c>
      <c r="AU30" s="43">
        <f>IF(OR(AS30=0,AT30=0),"",ROUNDDOWN(AT30/AS30,4))</f>
        <v>0.47099999999999997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538</v>
      </c>
      <c r="G31" s="24"/>
      <c r="H31" s="28"/>
      <c r="I31" s="21">
        <v>538</v>
      </c>
      <c r="J31" s="24"/>
      <c r="K31" s="28"/>
      <c r="L31" s="21">
        <v>557</v>
      </c>
      <c r="M31" s="24"/>
      <c r="N31" s="28"/>
      <c r="O31" s="21">
        <f t="shared" si="0"/>
        <v>1095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12034</v>
      </c>
      <c r="AB31" s="24"/>
      <c r="AC31" s="24"/>
      <c r="AD31" s="28"/>
      <c r="AE31" s="21">
        <f>SUM(I8:K32,AE8:AH30)</f>
        <v>11168</v>
      </c>
      <c r="AF31" s="24"/>
      <c r="AG31" s="24"/>
      <c r="AH31" s="28"/>
      <c r="AI31" s="21">
        <f>SUM(L8:N32,AI8:AL30)</f>
        <v>12182</v>
      </c>
      <c r="AJ31" s="24"/>
      <c r="AK31" s="24"/>
      <c r="AL31" s="28"/>
      <c r="AM31" s="39">
        <f t="shared" si="1"/>
        <v>23350</v>
      </c>
      <c r="AN31" s="39"/>
      <c r="AO31" s="39"/>
      <c r="AP31" s="39"/>
      <c r="AQ31" s="4"/>
      <c r="AR31" s="37" t="s">
        <v>26</v>
      </c>
      <c r="AS31" s="42">
        <f>AM31</f>
        <v>23350</v>
      </c>
      <c r="AT31" s="42">
        <f>AT29+AT30</f>
        <v>9952</v>
      </c>
      <c r="AU31" s="43">
        <f>IF(OR(AS31=0,AT31=0),"",ROUNDDOWN(AT31/AS31,4))</f>
        <v>0.42620000000000002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411</v>
      </c>
      <c r="G32" s="25"/>
      <c r="H32" s="29"/>
      <c r="I32" s="22">
        <v>363</v>
      </c>
      <c r="J32" s="25"/>
      <c r="K32" s="29"/>
      <c r="L32" s="22">
        <v>411</v>
      </c>
      <c r="M32" s="25"/>
      <c r="N32" s="29"/>
      <c r="O32" s="22">
        <f t="shared" si="0"/>
        <v>774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-39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-498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9952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10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-48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4214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5738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42.62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8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3</v>
      </c>
      <c r="U42" s="1">
        <v>3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topLeftCell="A28" zoomScaleSheetLayoutView="100" workbookViewId="0">
      <selection activeCell="B2" sqref="B2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45322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1807</v>
      </c>
      <c r="G8" s="23"/>
      <c r="H8" s="27"/>
      <c r="I8" s="20">
        <v>1748</v>
      </c>
      <c r="J8" s="23"/>
      <c r="K8" s="27"/>
      <c r="L8" s="20">
        <v>1884</v>
      </c>
      <c r="M8" s="23"/>
      <c r="N8" s="27"/>
      <c r="O8" s="20">
        <f t="shared" ref="O8:O32" si="0">I8+L8</f>
        <v>3632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480</v>
      </c>
      <c r="AB8" s="23"/>
      <c r="AC8" s="23"/>
      <c r="AD8" s="27"/>
      <c r="AE8" s="20">
        <v>470</v>
      </c>
      <c r="AF8" s="23"/>
      <c r="AG8" s="23"/>
      <c r="AH8" s="27"/>
      <c r="AI8" s="20">
        <v>493</v>
      </c>
      <c r="AJ8" s="23"/>
      <c r="AK8" s="23"/>
      <c r="AL8" s="27"/>
      <c r="AM8" s="38">
        <f t="shared" ref="AM8:AM31" si="1">AE8+AI8</f>
        <v>963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104</v>
      </c>
      <c r="G9" s="24"/>
      <c r="H9" s="28"/>
      <c r="I9" s="21">
        <v>92</v>
      </c>
      <c r="J9" s="24"/>
      <c r="K9" s="28"/>
      <c r="L9" s="21">
        <v>67</v>
      </c>
      <c r="M9" s="24"/>
      <c r="N9" s="28"/>
      <c r="O9" s="21">
        <f t="shared" si="0"/>
        <v>159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205</v>
      </c>
      <c r="G10" s="24"/>
      <c r="H10" s="28"/>
      <c r="I10" s="21">
        <v>169</v>
      </c>
      <c r="J10" s="24"/>
      <c r="K10" s="28"/>
      <c r="L10" s="21">
        <v>188</v>
      </c>
      <c r="M10" s="24"/>
      <c r="N10" s="28"/>
      <c r="O10" s="21">
        <f t="shared" si="0"/>
        <v>357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263</v>
      </c>
      <c r="AB10" s="24"/>
      <c r="AC10" s="24"/>
      <c r="AD10" s="28"/>
      <c r="AE10" s="21">
        <v>260</v>
      </c>
      <c r="AF10" s="24"/>
      <c r="AG10" s="24"/>
      <c r="AH10" s="28"/>
      <c r="AI10" s="21">
        <v>273</v>
      </c>
      <c r="AJ10" s="24"/>
      <c r="AK10" s="24"/>
      <c r="AL10" s="28"/>
      <c r="AM10" s="39">
        <f t="shared" si="1"/>
        <v>533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113</v>
      </c>
      <c r="G11" s="24"/>
      <c r="H11" s="28"/>
      <c r="I11" s="21">
        <v>94</v>
      </c>
      <c r="J11" s="24"/>
      <c r="K11" s="28"/>
      <c r="L11" s="21">
        <v>116</v>
      </c>
      <c r="M11" s="24"/>
      <c r="N11" s="28"/>
      <c r="O11" s="21">
        <f t="shared" si="0"/>
        <v>210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430</v>
      </c>
      <c r="AB11" s="24"/>
      <c r="AC11" s="24"/>
      <c r="AD11" s="28"/>
      <c r="AE11" s="21">
        <v>439</v>
      </c>
      <c r="AF11" s="24"/>
      <c r="AG11" s="24"/>
      <c r="AH11" s="28"/>
      <c r="AI11" s="21">
        <v>487</v>
      </c>
      <c r="AJ11" s="24"/>
      <c r="AK11" s="24"/>
      <c r="AL11" s="28"/>
      <c r="AM11" s="39">
        <f t="shared" si="1"/>
        <v>926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169</v>
      </c>
      <c r="G12" s="24"/>
      <c r="H12" s="28"/>
      <c r="I12" s="21">
        <v>153</v>
      </c>
      <c r="J12" s="24"/>
      <c r="K12" s="28"/>
      <c r="L12" s="21">
        <v>163</v>
      </c>
      <c r="M12" s="24"/>
      <c r="N12" s="28"/>
      <c r="O12" s="21">
        <f t="shared" si="0"/>
        <v>316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168</v>
      </c>
      <c r="AB12" s="24"/>
      <c r="AC12" s="24"/>
      <c r="AD12" s="28"/>
      <c r="AE12" s="21">
        <v>144</v>
      </c>
      <c r="AF12" s="24"/>
      <c r="AG12" s="24"/>
      <c r="AH12" s="28"/>
      <c r="AI12" s="21">
        <v>167</v>
      </c>
      <c r="AJ12" s="24"/>
      <c r="AK12" s="24"/>
      <c r="AL12" s="28"/>
      <c r="AM12" s="39">
        <f t="shared" si="1"/>
        <v>311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88</v>
      </c>
      <c r="M13" s="24"/>
      <c r="N13" s="28"/>
      <c r="O13" s="21">
        <f t="shared" si="0"/>
        <v>178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127</v>
      </c>
      <c r="AB13" s="24"/>
      <c r="AC13" s="24"/>
      <c r="AD13" s="28"/>
      <c r="AE13" s="21">
        <v>114</v>
      </c>
      <c r="AF13" s="24"/>
      <c r="AG13" s="24"/>
      <c r="AH13" s="28"/>
      <c r="AI13" s="21">
        <v>119</v>
      </c>
      <c r="AJ13" s="24"/>
      <c r="AK13" s="24"/>
      <c r="AL13" s="28"/>
      <c r="AM13" s="39">
        <f t="shared" si="1"/>
        <v>233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1293</v>
      </c>
      <c r="AB14" s="24"/>
      <c r="AC14" s="24"/>
      <c r="AD14" s="28"/>
      <c r="AE14" s="21">
        <v>1161</v>
      </c>
      <c r="AF14" s="24"/>
      <c r="AG14" s="24"/>
      <c r="AH14" s="28"/>
      <c r="AI14" s="21">
        <v>1291</v>
      </c>
      <c r="AJ14" s="24"/>
      <c r="AK14" s="24"/>
      <c r="AL14" s="28"/>
      <c r="AM14" s="39">
        <f t="shared" si="1"/>
        <v>2452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245</v>
      </c>
      <c r="G15" s="24"/>
      <c r="H15" s="28"/>
      <c r="I15" s="21">
        <v>243</v>
      </c>
      <c r="J15" s="24"/>
      <c r="K15" s="28"/>
      <c r="L15" s="21">
        <v>273</v>
      </c>
      <c r="M15" s="24"/>
      <c r="N15" s="28"/>
      <c r="O15" s="21">
        <f t="shared" si="0"/>
        <v>516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18</v>
      </c>
      <c r="AB15" s="24"/>
      <c r="AC15" s="24"/>
      <c r="AD15" s="28"/>
      <c r="AE15" s="21">
        <v>9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24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231</v>
      </c>
      <c r="G16" s="24"/>
      <c r="H16" s="28"/>
      <c r="I16" s="21">
        <v>200</v>
      </c>
      <c r="J16" s="24"/>
      <c r="K16" s="28"/>
      <c r="L16" s="21">
        <v>237</v>
      </c>
      <c r="M16" s="24"/>
      <c r="N16" s="28"/>
      <c r="O16" s="21">
        <f t="shared" si="0"/>
        <v>437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58</v>
      </c>
      <c r="AB16" s="24"/>
      <c r="AC16" s="24"/>
      <c r="AD16" s="28"/>
      <c r="AE16" s="21">
        <v>46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96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156</v>
      </c>
      <c r="G17" s="24"/>
      <c r="H17" s="28"/>
      <c r="I17" s="21">
        <v>193</v>
      </c>
      <c r="J17" s="24"/>
      <c r="K17" s="28"/>
      <c r="L17" s="21">
        <v>208</v>
      </c>
      <c r="M17" s="24"/>
      <c r="N17" s="28"/>
      <c r="O17" s="21">
        <f t="shared" si="0"/>
        <v>401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228</v>
      </c>
      <c r="AB17" s="24"/>
      <c r="AC17" s="24"/>
      <c r="AD17" s="28"/>
      <c r="AE17" s="21">
        <v>215</v>
      </c>
      <c r="AF17" s="24"/>
      <c r="AG17" s="24"/>
      <c r="AH17" s="28"/>
      <c r="AI17" s="21">
        <v>233</v>
      </c>
      <c r="AJ17" s="24"/>
      <c r="AK17" s="24"/>
      <c r="AL17" s="28"/>
      <c r="AM17" s="39">
        <f t="shared" si="1"/>
        <v>448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147</v>
      </c>
      <c r="J18" s="24"/>
      <c r="K18" s="28"/>
      <c r="L18" s="21">
        <v>172</v>
      </c>
      <c r="M18" s="24"/>
      <c r="N18" s="28"/>
      <c r="O18" s="21">
        <f t="shared" si="0"/>
        <v>319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221</v>
      </c>
      <c r="AB18" s="24"/>
      <c r="AC18" s="24"/>
      <c r="AD18" s="28"/>
      <c r="AE18" s="21">
        <v>173</v>
      </c>
      <c r="AF18" s="24"/>
      <c r="AG18" s="24"/>
      <c r="AH18" s="28"/>
      <c r="AI18" s="21">
        <v>189</v>
      </c>
      <c r="AJ18" s="24"/>
      <c r="AK18" s="24"/>
      <c r="AL18" s="28"/>
      <c r="AM18" s="39">
        <f t="shared" si="1"/>
        <v>362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139</v>
      </c>
      <c r="G19" s="24"/>
      <c r="H19" s="28"/>
      <c r="I19" s="21">
        <v>127</v>
      </c>
      <c r="J19" s="24"/>
      <c r="K19" s="28"/>
      <c r="L19" s="21">
        <v>136</v>
      </c>
      <c r="M19" s="24"/>
      <c r="N19" s="28"/>
      <c r="O19" s="21">
        <f t="shared" si="0"/>
        <v>263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56</v>
      </c>
      <c r="AJ19" s="24"/>
      <c r="AK19" s="24"/>
      <c r="AL19" s="28"/>
      <c r="AM19" s="39">
        <f t="shared" si="1"/>
        <v>102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67</v>
      </c>
      <c r="G20" s="24"/>
      <c r="H20" s="28"/>
      <c r="I20" s="21">
        <v>56</v>
      </c>
      <c r="J20" s="24"/>
      <c r="K20" s="28"/>
      <c r="L20" s="21">
        <v>54</v>
      </c>
      <c r="M20" s="24"/>
      <c r="N20" s="28"/>
      <c r="O20" s="21">
        <f t="shared" si="0"/>
        <v>110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108</v>
      </c>
      <c r="AB20" s="24"/>
      <c r="AC20" s="24"/>
      <c r="AD20" s="28"/>
      <c r="AE20" s="21">
        <v>88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215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65</v>
      </c>
      <c r="M21" s="24"/>
      <c r="N21" s="28"/>
      <c r="O21" s="21">
        <f t="shared" si="0"/>
        <v>114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83</v>
      </c>
      <c r="AF21" s="24"/>
      <c r="AG21" s="24"/>
      <c r="AH21" s="28"/>
      <c r="AI21" s="21">
        <v>106</v>
      </c>
      <c r="AJ21" s="24"/>
      <c r="AK21" s="24"/>
      <c r="AL21" s="28"/>
      <c r="AM21" s="39">
        <f t="shared" si="1"/>
        <v>189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46</v>
      </c>
      <c r="G22" s="24"/>
      <c r="H22" s="28"/>
      <c r="I22" s="21">
        <v>33</v>
      </c>
      <c r="J22" s="24"/>
      <c r="K22" s="28"/>
      <c r="L22" s="21">
        <v>45</v>
      </c>
      <c r="M22" s="24"/>
      <c r="N22" s="28"/>
      <c r="O22" s="21">
        <f t="shared" si="0"/>
        <v>78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247</v>
      </c>
      <c r="AB22" s="24"/>
      <c r="AC22" s="24"/>
      <c r="AD22" s="28"/>
      <c r="AE22" s="21">
        <v>234</v>
      </c>
      <c r="AF22" s="24"/>
      <c r="AG22" s="24"/>
      <c r="AH22" s="28"/>
      <c r="AI22" s="21">
        <v>274</v>
      </c>
      <c r="AJ22" s="24"/>
      <c r="AK22" s="24"/>
      <c r="AL22" s="28"/>
      <c r="AM22" s="39">
        <f t="shared" si="1"/>
        <v>508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169</v>
      </c>
      <c r="G23" s="24"/>
      <c r="H23" s="28"/>
      <c r="I23" s="21">
        <v>144</v>
      </c>
      <c r="J23" s="24"/>
      <c r="K23" s="28"/>
      <c r="L23" s="21">
        <v>170</v>
      </c>
      <c r="M23" s="24"/>
      <c r="N23" s="28"/>
      <c r="O23" s="21">
        <f t="shared" si="0"/>
        <v>314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5</v>
      </c>
      <c r="AB23" s="24"/>
      <c r="AC23" s="24"/>
      <c r="AD23" s="28"/>
      <c r="AE23" s="21">
        <v>6</v>
      </c>
      <c r="AF23" s="24"/>
      <c r="AG23" s="24"/>
      <c r="AH23" s="28"/>
      <c r="AI23" s="21">
        <v>7</v>
      </c>
      <c r="AJ23" s="24"/>
      <c r="AK23" s="24"/>
      <c r="AL23" s="28"/>
      <c r="AM23" s="39">
        <f t="shared" si="1"/>
        <v>13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216</v>
      </c>
      <c r="G24" s="24"/>
      <c r="H24" s="28"/>
      <c r="I24" s="21">
        <v>202</v>
      </c>
      <c r="J24" s="24"/>
      <c r="K24" s="28"/>
      <c r="L24" s="21">
        <v>224</v>
      </c>
      <c r="M24" s="24"/>
      <c r="N24" s="28"/>
      <c r="O24" s="21">
        <f t="shared" si="0"/>
        <v>426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132</v>
      </c>
      <c r="AB24" s="24"/>
      <c r="AC24" s="24"/>
      <c r="AD24" s="28"/>
      <c r="AE24" s="21">
        <v>105</v>
      </c>
      <c r="AF24" s="24"/>
      <c r="AG24" s="24"/>
      <c r="AH24" s="28"/>
      <c r="AI24" s="21">
        <v>119</v>
      </c>
      <c r="AJ24" s="24"/>
      <c r="AK24" s="24"/>
      <c r="AL24" s="28"/>
      <c r="AM24" s="39">
        <f t="shared" si="1"/>
        <v>224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161</v>
      </c>
      <c r="G25" s="24"/>
      <c r="H25" s="28"/>
      <c r="I25" s="21">
        <v>146</v>
      </c>
      <c r="J25" s="24"/>
      <c r="K25" s="28"/>
      <c r="L25" s="21">
        <v>153</v>
      </c>
      <c r="M25" s="24"/>
      <c r="N25" s="28"/>
      <c r="O25" s="21">
        <f t="shared" si="0"/>
        <v>299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230</v>
      </c>
      <c r="AB25" s="24"/>
      <c r="AC25" s="24"/>
      <c r="AD25" s="28"/>
      <c r="AE25" s="21">
        <v>176</v>
      </c>
      <c r="AF25" s="24"/>
      <c r="AG25" s="24"/>
      <c r="AH25" s="28"/>
      <c r="AI25" s="21">
        <v>189</v>
      </c>
      <c r="AJ25" s="24"/>
      <c r="AK25" s="24"/>
      <c r="AL25" s="28"/>
      <c r="AM25" s="39">
        <f t="shared" si="1"/>
        <v>365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167</v>
      </c>
      <c r="G26" s="24"/>
      <c r="H26" s="28"/>
      <c r="I26" s="21">
        <v>159</v>
      </c>
      <c r="J26" s="24"/>
      <c r="K26" s="28"/>
      <c r="L26" s="21">
        <v>158</v>
      </c>
      <c r="M26" s="24"/>
      <c r="N26" s="28"/>
      <c r="O26" s="21">
        <f t="shared" si="0"/>
        <v>317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138</v>
      </c>
      <c r="AB26" s="24"/>
      <c r="AC26" s="24"/>
      <c r="AD26" s="28"/>
      <c r="AE26" s="21">
        <v>123</v>
      </c>
      <c r="AF26" s="24"/>
      <c r="AG26" s="24"/>
      <c r="AH26" s="28"/>
      <c r="AI26" s="21">
        <v>136</v>
      </c>
      <c r="AJ26" s="24"/>
      <c r="AK26" s="24"/>
      <c r="AL26" s="28"/>
      <c r="AM26" s="39">
        <f t="shared" si="1"/>
        <v>259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126</v>
      </c>
      <c r="J27" s="24"/>
      <c r="K27" s="28"/>
      <c r="L27" s="21">
        <v>130</v>
      </c>
      <c r="M27" s="24"/>
      <c r="N27" s="28"/>
      <c r="O27" s="21">
        <f t="shared" si="0"/>
        <v>256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152</v>
      </c>
      <c r="AB27" s="24"/>
      <c r="AC27" s="24"/>
      <c r="AD27" s="28"/>
      <c r="AE27" s="21">
        <v>127</v>
      </c>
      <c r="AF27" s="24"/>
      <c r="AG27" s="24"/>
      <c r="AH27" s="28"/>
      <c r="AI27" s="21">
        <v>99</v>
      </c>
      <c r="AJ27" s="24"/>
      <c r="AK27" s="24"/>
      <c r="AL27" s="28"/>
      <c r="AM27" s="39">
        <f t="shared" si="1"/>
        <v>226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53</v>
      </c>
      <c r="G28" s="24"/>
      <c r="H28" s="28"/>
      <c r="I28" s="21">
        <v>43</v>
      </c>
      <c r="J28" s="24"/>
      <c r="K28" s="28"/>
      <c r="L28" s="21">
        <v>53</v>
      </c>
      <c r="M28" s="24"/>
      <c r="N28" s="28"/>
      <c r="O28" s="21">
        <f t="shared" si="0"/>
        <v>96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195</v>
      </c>
      <c r="AB28" s="24"/>
      <c r="AC28" s="24"/>
      <c r="AD28" s="28"/>
      <c r="AE28" s="21">
        <v>162</v>
      </c>
      <c r="AF28" s="24"/>
      <c r="AG28" s="24"/>
      <c r="AH28" s="28"/>
      <c r="AI28" s="21">
        <v>187</v>
      </c>
      <c r="AJ28" s="24"/>
      <c r="AK28" s="24"/>
      <c r="AL28" s="28"/>
      <c r="AM28" s="39">
        <f t="shared" si="1"/>
        <v>349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82</v>
      </c>
      <c r="M29" s="24"/>
      <c r="N29" s="28"/>
      <c r="O29" s="21">
        <f t="shared" si="0"/>
        <v>143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183</v>
      </c>
      <c r="AB29" s="24"/>
      <c r="AC29" s="24"/>
      <c r="AD29" s="28"/>
      <c r="AE29" s="21">
        <v>185</v>
      </c>
      <c r="AF29" s="24"/>
      <c r="AG29" s="24"/>
      <c r="AH29" s="28"/>
      <c r="AI29" s="21">
        <v>130</v>
      </c>
      <c r="AJ29" s="24"/>
      <c r="AK29" s="24"/>
      <c r="AL29" s="28"/>
      <c r="AM29" s="39">
        <f t="shared" si="1"/>
        <v>315</v>
      </c>
      <c r="AN29" s="39"/>
      <c r="AO29" s="39"/>
      <c r="AP29" s="39"/>
      <c r="AQ29" s="4"/>
      <c r="AR29" s="37" t="s">
        <v>14</v>
      </c>
      <c r="AS29" s="42">
        <f>AE31</f>
        <v>11025</v>
      </c>
      <c r="AT29" s="42">
        <v>4180</v>
      </c>
      <c r="AU29" s="43">
        <f>IF(OR(AS29=0,AT29=0),"",ROUNDDOWN(AT29/AS29,4))</f>
        <v>0.37909999999999999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1463</v>
      </c>
      <c r="G30" s="24"/>
      <c r="H30" s="28"/>
      <c r="I30" s="21">
        <v>1401</v>
      </c>
      <c r="J30" s="24"/>
      <c r="K30" s="28"/>
      <c r="L30" s="21">
        <v>1558</v>
      </c>
      <c r="M30" s="24"/>
      <c r="N30" s="28"/>
      <c r="O30" s="21">
        <f t="shared" si="0"/>
        <v>2959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47</v>
      </c>
      <c r="AB30" s="24"/>
      <c r="AC30" s="24"/>
      <c r="AD30" s="28"/>
      <c r="AE30" s="21">
        <v>41</v>
      </c>
      <c r="AF30" s="24"/>
      <c r="AG30" s="24"/>
      <c r="AH30" s="28"/>
      <c r="AI30" s="21">
        <v>49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12016</v>
      </c>
      <c r="AT30" s="42">
        <v>5706</v>
      </c>
      <c r="AU30" s="43">
        <f>IF(OR(AS30=0,AT30=0),"",ROUNDDOWN(AT30/AS30,4))</f>
        <v>0.4748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527</v>
      </c>
      <c r="G31" s="24"/>
      <c r="H31" s="28"/>
      <c r="I31" s="21">
        <v>528</v>
      </c>
      <c r="J31" s="24"/>
      <c r="K31" s="28"/>
      <c r="L31" s="21">
        <v>539</v>
      </c>
      <c r="M31" s="24"/>
      <c r="N31" s="28"/>
      <c r="O31" s="21">
        <f t="shared" si="0"/>
        <v>1067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11950</v>
      </c>
      <c r="AB31" s="24"/>
      <c r="AC31" s="24"/>
      <c r="AD31" s="28"/>
      <c r="AE31" s="21">
        <f>SUM(I8:K32,AE8:AH30)</f>
        <v>11025</v>
      </c>
      <c r="AF31" s="24"/>
      <c r="AG31" s="24"/>
      <c r="AH31" s="28"/>
      <c r="AI31" s="21">
        <f>SUM(L8:N32,AI8:AL30)</f>
        <v>12016</v>
      </c>
      <c r="AJ31" s="24"/>
      <c r="AK31" s="24"/>
      <c r="AL31" s="28"/>
      <c r="AM31" s="39">
        <f t="shared" si="1"/>
        <v>23041</v>
      </c>
      <c r="AN31" s="39"/>
      <c r="AO31" s="39"/>
      <c r="AP31" s="39"/>
      <c r="AQ31" s="4"/>
      <c r="AR31" s="37" t="s">
        <v>26</v>
      </c>
      <c r="AS31" s="42">
        <f>AM31</f>
        <v>23041</v>
      </c>
      <c r="AT31" s="42">
        <f>AT29+AT30</f>
        <v>9886</v>
      </c>
      <c r="AU31" s="43">
        <f>IF(OR(AS31=0,AT31=0),"",ROUNDDOWN(AT31/AS31,4))</f>
        <v>0.42899999999999999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407</v>
      </c>
      <c r="G32" s="25"/>
      <c r="H32" s="29"/>
      <c r="I32" s="22">
        <v>355</v>
      </c>
      <c r="J32" s="25"/>
      <c r="K32" s="29"/>
      <c r="L32" s="22">
        <v>400</v>
      </c>
      <c r="M32" s="25"/>
      <c r="N32" s="29"/>
      <c r="O32" s="22">
        <f t="shared" si="0"/>
        <v>755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-19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-465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9886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-7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-71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4180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5706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42.9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5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3</v>
      </c>
      <c r="U42" s="1">
        <v>4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topLeftCell="A10" zoomScaleSheetLayoutView="100" workbookViewId="0"/>
  </sheetViews>
  <sheetFormatPr defaultColWidth="9" defaultRowHeight="13.5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45351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1804</v>
      </c>
      <c r="G8" s="23"/>
      <c r="H8" s="27"/>
      <c r="I8" s="20">
        <v>1751</v>
      </c>
      <c r="J8" s="23"/>
      <c r="K8" s="27"/>
      <c r="L8" s="20">
        <v>1878</v>
      </c>
      <c r="M8" s="23"/>
      <c r="N8" s="27"/>
      <c r="O8" s="20">
        <f t="shared" ref="O8:O32" si="0">I8+L8</f>
        <v>3629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483</v>
      </c>
      <c r="AB8" s="23"/>
      <c r="AC8" s="23"/>
      <c r="AD8" s="27"/>
      <c r="AE8" s="20">
        <v>471</v>
      </c>
      <c r="AF8" s="23"/>
      <c r="AG8" s="23"/>
      <c r="AH8" s="27"/>
      <c r="AI8" s="20">
        <v>496</v>
      </c>
      <c r="AJ8" s="23"/>
      <c r="AK8" s="23"/>
      <c r="AL8" s="27"/>
      <c r="AM8" s="38">
        <f t="shared" ref="AM8:AM31" si="1">AE8+AI8</f>
        <v>967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104</v>
      </c>
      <c r="G9" s="24"/>
      <c r="H9" s="28"/>
      <c r="I9" s="21">
        <v>92</v>
      </c>
      <c r="J9" s="24"/>
      <c r="K9" s="28"/>
      <c r="L9" s="21">
        <v>67</v>
      </c>
      <c r="M9" s="24"/>
      <c r="N9" s="28"/>
      <c r="O9" s="21">
        <f t="shared" si="0"/>
        <v>159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56</v>
      </c>
      <c r="AB9" s="24"/>
      <c r="AC9" s="24"/>
      <c r="AD9" s="28"/>
      <c r="AE9" s="21">
        <v>52</v>
      </c>
      <c r="AF9" s="24"/>
      <c r="AG9" s="24"/>
      <c r="AH9" s="28"/>
      <c r="AI9" s="21">
        <v>55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202</v>
      </c>
      <c r="G10" s="24"/>
      <c r="H10" s="28"/>
      <c r="I10" s="21">
        <v>168</v>
      </c>
      <c r="J10" s="24"/>
      <c r="K10" s="28"/>
      <c r="L10" s="21">
        <v>184</v>
      </c>
      <c r="M10" s="24"/>
      <c r="N10" s="28"/>
      <c r="O10" s="21">
        <f t="shared" si="0"/>
        <v>352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262</v>
      </c>
      <c r="AB10" s="24"/>
      <c r="AC10" s="24"/>
      <c r="AD10" s="28"/>
      <c r="AE10" s="21">
        <v>259</v>
      </c>
      <c r="AF10" s="24"/>
      <c r="AG10" s="24"/>
      <c r="AH10" s="28"/>
      <c r="AI10" s="21">
        <v>271</v>
      </c>
      <c r="AJ10" s="24"/>
      <c r="AK10" s="24"/>
      <c r="AL10" s="28"/>
      <c r="AM10" s="39">
        <f t="shared" si="1"/>
        <v>530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112</v>
      </c>
      <c r="G11" s="24"/>
      <c r="H11" s="28"/>
      <c r="I11" s="21">
        <v>92</v>
      </c>
      <c r="J11" s="24"/>
      <c r="K11" s="28"/>
      <c r="L11" s="21">
        <v>115</v>
      </c>
      <c r="M11" s="24"/>
      <c r="N11" s="28"/>
      <c r="O11" s="21">
        <f t="shared" si="0"/>
        <v>207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428</v>
      </c>
      <c r="AB11" s="24"/>
      <c r="AC11" s="24"/>
      <c r="AD11" s="28"/>
      <c r="AE11" s="21">
        <v>435</v>
      </c>
      <c r="AF11" s="24"/>
      <c r="AG11" s="24"/>
      <c r="AH11" s="28"/>
      <c r="AI11" s="21">
        <v>484</v>
      </c>
      <c r="AJ11" s="24"/>
      <c r="AK11" s="24"/>
      <c r="AL11" s="28"/>
      <c r="AM11" s="39">
        <f t="shared" si="1"/>
        <v>919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171</v>
      </c>
      <c r="G12" s="24"/>
      <c r="H12" s="28"/>
      <c r="I12" s="21">
        <v>154</v>
      </c>
      <c r="J12" s="24"/>
      <c r="K12" s="28"/>
      <c r="L12" s="21">
        <v>162</v>
      </c>
      <c r="M12" s="24"/>
      <c r="N12" s="28"/>
      <c r="O12" s="21">
        <f t="shared" si="0"/>
        <v>316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167</v>
      </c>
      <c r="AB12" s="24"/>
      <c r="AC12" s="24"/>
      <c r="AD12" s="28"/>
      <c r="AE12" s="21">
        <v>143</v>
      </c>
      <c r="AF12" s="24"/>
      <c r="AG12" s="24"/>
      <c r="AH12" s="28"/>
      <c r="AI12" s="21">
        <v>168</v>
      </c>
      <c r="AJ12" s="24"/>
      <c r="AK12" s="24"/>
      <c r="AL12" s="28"/>
      <c r="AM12" s="39">
        <f t="shared" si="1"/>
        <v>311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88</v>
      </c>
      <c r="M13" s="24"/>
      <c r="N13" s="28"/>
      <c r="O13" s="21">
        <f t="shared" si="0"/>
        <v>178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127</v>
      </c>
      <c r="AB13" s="24"/>
      <c r="AC13" s="24"/>
      <c r="AD13" s="28"/>
      <c r="AE13" s="21">
        <v>114</v>
      </c>
      <c r="AF13" s="24"/>
      <c r="AG13" s="24"/>
      <c r="AH13" s="28"/>
      <c r="AI13" s="21">
        <v>118</v>
      </c>
      <c r="AJ13" s="24"/>
      <c r="AK13" s="24"/>
      <c r="AL13" s="28"/>
      <c r="AM13" s="39">
        <f t="shared" si="1"/>
        <v>232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1295</v>
      </c>
      <c r="AB14" s="24"/>
      <c r="AC14" s="24"/>
      <c r="AD14" s="28"/>
      <c r="AE14" s="21">
        <v>1163</v>
      </c>
      <c r="AF14" s="24"/>
      <c r="AG14" s="24"/>
      <c r="AH14" s="28"/>
      <c r="AI14" s="21">
        <v>1295</v>
      </c>
      <c r="AJ14" s="24"/>
      <c r="AK14" s="24"/>
      <c r="AL14" s="28"/>
      <c r="AM14" s="39">
        <f t="shared" si="1"/>
        <v>2458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242</v>
      </c>
      <c r="G15" s="24"/>
      <c r="H15" s="28"/>
      <c r="I15" s="21">
        <v>242</v>
      </c>
      <c r="J15" s="24"/>
      <c r="K15" s="28"/>
      <c r="L15" s="21">
        <v>273</v>
      </c>
      <c r="M15" s="24"/>
      <c r="N15" s="28"/>
      <c r="O15" s="21">
        <f t="shared" si="0"/>
        <v>515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17</v>
      </c>
      <c r="AB15" s="24"/>
      <c r="AC15" s="24"/>
      <c r="AD15" s="28"/>
      <c r="AE15" s="21">
        <v>9</v>
      </c>
      <c r="AF15" s="24"/>
      <c r="AG15" s="24"/>
      <c r="AH15" s="28"/>
      <c r="AI15" s="21">
        <v>14</v>
      </c>
      <c r="AJ15" s="24"/>
      <c r="AK15" s="24"/>
      <c r="AL15" s="28"/>
      <c r="AM15" s="39">
        <f t="shared" si="1"/>
        <v>23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228</v>
      </c>
      <c r="G16" s="24"/>
      <c r="H16" s="28"/>
      <c r="I16" s="21">
        <v>199</v>
      </c>
      <c r="J16" s="24"/>
      <c r="K16" s="28"/>
      <c r="L16" s="21">
        <v>235</v>
      </c>
      <c r="M16" s="24"/>
      <c r="N16" s="28"/>
      <c r="O16" s="21">
        <f t="shared" si="0"/>
        <v>434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58</v>
      </c>
      <c r="AB16" s="24"/>
      <c r="AC16" s="24"/>
      <c r="AD16" s="28"/>
      <c r="AE16" s="21">
        <v>46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96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156</v>
      </c>
      <c r="G17" s="24"/>
      <c r="H17" s="28"/>
      <c r="I17" s="21">
        <v>195</v>
      </c>
      <c r="J17" s="24"/>
      <c r="K17" s="28"/>
      <c r="L17" s="21">
        <v>206</v>
      </c>
      <c r="M17" s="24"/>
      <c r="N17" s="28"/>
      <c r="O17" s="21">
        <f t="shared" si="0"/>
        <v>401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230</v>
      </c>
      <c r="AB17" s="24"/>
      <c r="AC17" s="24"/>
      <c r="AD17" s="28"/>
      <c r="AE17" s="21">
        <v>214</v>
      </c>
      <c r="AF17" s="24"/>
      <c r="AG17" s="24"/>
      <c r="AH17" s="28"/>
      <c r="AI17" s="21">
        <v>235</v>
      </c>
      <c r="AJ17" s="24"/>
      <c r="AK17" s="24"/>
      <c r="AL17" s="28"/>
      <c r="AM17" s="39">
        <f t="shared" si="1"/>
        <v>449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147</v>
      </c>
      <c r="J18" s="24"/>
      <c r="K18" s="28"/>
      <c r="L18" s="21">
        <v>172</v>
      </c>
      <c r="M18" s="24"/>
      <c r="N18" s="28"/>
      <c r="O18" s="21">
        <f t="shared" si="0"/>
        <v>319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223</v>
      </c>
      <c r="AB18" s="24"/>
      <c r="AC18" s="24"/>
      <c r="AD18" s="28"/>
      <c r="AE18" s="21">
        <v>173</v>
      </c>
      <c r="AF18" s="24"/>
      <c r="AG18" s="24"/>
      <c r="AH18" s="28"/>
      <c r="AI18" s="21">
        <v>189</v>
      </c>
      <c r="AJ18" s="24"/>
      <c r="AK18" s="24"/>
      <c r="AL18" s="28"/>
      <c r="AM18" s="39">
        <f t="shared" si="1"/>
        <v>362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139</v>
      </c>
      <c r="G19" s="24"/>
      <c r="H19" s="28"/>
      <c r="I19" s="21">
        <v>127</v>
      </c>
      <c r="J19" s="24"/>
      <c r="K19" s="28"/>
      <c r="L19" s="21">
        <v>136</v>
      </c>
      <c r="M19" s="24"/>
      <c r="N19" s="28"/>
      <c r="O19" s="21">
        <f t="shared" si="0"/>
        <v>263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56</v>
      </c>
      <c r="AJ19" s="24"/>
      <c r="AK19" s="24"/>
      <c r="AL19" s="28"/>
      <c r="AM19" s="39">
        <f t="shared" si="1"/>
        <v>102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67</v>
      </c>
      <c r="G20" s="24"/>
      <c r="H20" s="28"/>
      <c r="I20" s="21">
        <v>56</v>
      </c>
      <c r="J20" s="24"/>
      <c r="K20" s="28"/>
      <c r="L20" s="21">
        <v>54</v>
      </c>
      <c r="M20" s="24"/>
      <c r="N20" s="28"/>
      <c r="O20" s="21">
        <f t="shared" si="0"/>
        <v>110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109</v>
      </c>
      <c r="AB20" s="24"/>
      <c r="AC20" s="24"/>
      <c r="AD20" s="28"/>
      <c r="AE20" s="21">
        <v>87</v>
      </c>
      <c r="AF20" s="24"/>
      <c r="AG20" s="24"/>
      <c r="AH20" s="28"/>
      <c r="AI20" s="21">
        <v>129</v>
      </c>
      <c r="AJ20" s="24"/>
      <c r="AK20" s="24"/>
      <c r="AL20" s="28"/>
      <c r="AM20" s="39">
        <f t="shared" si="1"/>
        <v>216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78</v>
      </c>
      <c r="G21" s="24"/>
      <c r="H21" s="28"/>
      <c r="I21" s="21">
        <v>47</v>
      </c>
      <c r="J21" s="24"/>
      <c r="K21" s="28"/>
      <c r="L21" s="21">
        <v>65</v>
      </c>
      <c r="M21" s="24"/>
      <c r="N21" s="28"/>
      <c r="O21" s="21">
        <f t="shared" si="0"/>
        <v>112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83</v>
      </c>
      <c r="AF21" s="24"/>
      <c r="AG21" s="24"/>
      <c r="AH21" s="28"/>
      <c r="AI21" s="21">
        <v>105</v>
      </c>
      <c r="AJ21" s="24"/>
      <c r="AK21" s="24"/>
      <c r="AL21" s="28"/>
      <c r="AM21" s="39">
        <f t="shared" si="1"/>
        <v>188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47</v>
      </c>
      <c r="G22" s="24"/>
      <c r="H22" s="28"/>
      <c r="I22" s="21">
        <v>33</v>
      </c>
      <c r="J22" s="24"/>
      <c r="K22" s="28"/>
      <c r="L22" s="21">
        <v>46</v>
      </c>
      <c r="M22" s="24"/>
      <c r="N22" s="28"/>
      <c r="O22" s="21">
        <f t="shared" si="0"/>
        <v>79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247</v>
      </c>
      <c r="AB22" s="24"/>
      <c r="AC22" s="24"/>
      <c r="AD22" s="28"/>
      <c r="AE22" s="21">
        <v>232</v>
      </c>
      <c r="AF22" s="24"/>
      <c r="AG22" s="24"/>
      <c r="AH22" s="28"/>
      <c r="AI22" s="21">
        <v>274</v>
      </c>
      <c r="AJ22" s="24"/>
      <c r="AK22" s="24"/>
      <c r="AL22" s="28"/>
      <c r="AM22" s="39">
        <f t="shared" si="1"/>
        <v>506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170</v>
      </c>
      <c r="G23" s="24"/>
      <c r="H23" s="28"/>
      <c r="I23" s="21">
        <v>146</v>
      </c>
      <c r="J23" s="24"/>
      <c r="K23" s="28"/>
      <c r="L23" s="21">
        <v>171</v>
      </c>
      <c r="M23" s="24"/>
      <c r="N23" s="28"/>
      <c r="O23" s="21">
        <f t="shared" si="0"/>
        <v>317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5</v>
      </c>
      <c r="AB23" s="24"/>
      <c r="AC23" s="24"/>
      <c r="AD23" s="28"/>
      <c r="AE23" s="21">
        <v>6</v>
      </c>
      <c r="AF23" s="24"/>
      <c r="AG23" s="24"/>
      <c r="AH23" s="28"/>
      <c r="AI23" s="21">
        <v>7</v>
      </c>
      <c r="AJ23" s="24"/>
      <c r="AK23" s="24"/>
      <c r="AL23" s="28"/>
      <c r="AM23" s="39">
        <f t="shared" si="1"/>
        <v>13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214</v>
      </c>
      <c r="G24" s="24"/>
      <c r="H24" s="28"/>
      <c r="I24" s="21">
        <v>200</v>
      </c>
      <c r="J24" s="24"/>
      <c r="K24" s="28"/>
      <c r="L24" s="21">
        <v>220</v>
      </c>
      <c r="M24" s="24"/>
      <c r="N24" s="28"/>
      <c r="O24" s="21">
        <f t="shared" si="0"/>
        <v>420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130</v>
      </c>
      <c r="AB24" s="24"/>
      <c r="AC24" s="24"/>
      <c r="AD24" s="28"/>
      <c r="AE24" s="21">
        <v>106</v>
      </c>
      <c r="AF24" s="24"/>
      <c r="AG24" s="24"/>
      <c r="AH24" s="28"/>
      <c r="AI24" s="21">
        <v>116</v>
      </c>
      <c r="AJ24" s="24"/>
      <c r="AK24" s="24"/>
      <c r="AL24" s="28"/>
      <c r="AM24" s="39">
        <f t="shared" si="1"/>
        <v>222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161</v>
      </c>
      <c r="G25" s="24"/>
      <c r="H25" s="28"/>
      <c r="I25" s="21">
        <v>146</v>
      </c>
      <c r="J25" s="24"/>
      <c r="K25" s="28"/>
      <c r="L25" s="21">
        <v>153</v>
      </c>
      <c r="M25" s="24"/>
      <c r="N25" s="28"/>
      <c r="O25" s="21">
        <f t="shared" si="0"/>
        <v>299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230</v>
      </c>
      <c r="AB25" s="24"/>
      <c r="AC25" s="24"/>
      <c r="AD25" s="28"/>
      <c r="AE25" s="21">
        <v>175</v>
      </c>
      <c r="AF25" s="24"/>
      <c r="AG25" s="24"/>
      <c r="AH25" s="28"/>
      <c r="AI25" s="21">
        <v>189</v>
      </c>
      <c r="AJ25" s="24"/>
      <c r="AK25" s="24"/>
      <c r="AL25" s="28"/>
      <c r="AM25" s="39">
        <f t="shared" si="1"/>
        <v>364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167</v>
      </c>
      <c r="G26" s="24"/>
      <c r="H26" s="28"/>
      <c r="I26" s="21">
        <v>158</v>
      </c>
      <c r="J26" s="24"/>
      <c r="K26" s="28"/>
      <c r="L26" s="21">
        <v>157</v>
      </c>
      <c r="M26" s="24"/>
      <c r="N26" s="28"/>
      <c r="O26" s="21">
        <f t="shared" si="0"/>
        <v>315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140</v>
      </c>
      <c r="AB26" s="24"/>
      <c r="AC26" s="24"/>
      <c r="AD26" s="28"/>
      <c r="AE26" s="21">
        <v>125</v>
      </c>
      <c r="AF26" s="24"/>
      <c r="AG26" s="24"/>
      <c r="AH26" s="28"/>
      <c r="AI26" s="21">
        <v>135</v>
      </c>
      <c r="AJ26" s="24"/>
      <c r="AK26" s="24"/>
      <c r="AL26" s="28"/>
      <c r="AM26" s="39">
        <f t="shared" si="1"/>
        <v>260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137</v>
      </c>
      <c r="G27" s="24"/>
      <c r="H27" s="28"/>
      <c r="I27" s="21">
        <v>124</v>
      </c>
      <c r="J27" s="24"/>
      <c r="K27" s="28"/>
      <c r="L27" s="21">
        <v>130</v>
      </c>
      <c r="M27" s="24"/>
      <c r="N27" s="28"/>
      <c r="O27" s="21">
        <f t="shared" si="0"/>
        <v>254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151</v>
      </c>
      <c r="AB27" s="24"/>
      <c r="AC27" s="24"/>
      <c r="AD27" s="28"/>
      <c r="AE27" s="21">
        <v>127</v>
      </c>
      <c r="AF27" s="24"/>
      <c r="AG27" s="24"/>
      <c r="AH27" s="28"/>
      <c r="AI27" s="21">
        <v>98</v>
      </c>
      <c r="AJ27" s="24"/>
      <c r="AK27" s="24"/>
      <c r="AL27" s="28"/>
      <c r="AM27" s="39">
        <f t="shared" si="1"/>
        <v>225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53</v>
      </c>
      <c r="G28" s="24"/>
      <c r="H28" s="28"/>
      <c r="I28" s="21">
        <v>43</v>
      </c>
      <c r="J28" s="24"/>
      <c r="K28" s="28"/>
      <c r="L28" s="21">
        <v>53</v>
      </c>
      <c r="M28" s="24"/>
      <c r="N28" s="28"/>
      <c r="O28" s="21">
        <f t="shared" si="0"/>
        <v>96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195</v>
      </c>
      <c r="AB28" s="24"/>
      <c r="AC28" s="24"/>
      <c r="AD28" s="28"/>
      <c r="AE28" s="21">
        <v>162</v>
      </c>
      <c r="AF28" s="24"/>
      <c r="AG28" s="24"/>
      <c r="AH28" s="28"/>
      <c r="AI28" s="21">
        <v>187</v>
      </c>
      <c r="AJ28" s="24"/>
      <c r="AK28" s="24"/>
      <c r="AL28" s="28"/>
      <c r="AM28" s="39">
        <f t="shared" si="1"/>
        <v>349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81</v>
      </c>
      <c r="M29" s="24"/>
      <c r="N29" s="28"/>
      <c r="O29" s="21">
        <f t="shared" si="0"/>
        <v>142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181</v>
      </c>
      <c r="AB29" s="24"/>
      <c r="AC29" s="24"/>
      <c r="AD29" s="28"/>
      <c r="AE29" s="21">
        <v>183</v>
      </c>
      <c r="AF29" s="24"/>
      <c r="AG29" s="24"/>
      <c r="AH29" s="28"/>
      <c r="AI29" s="21">
        <v>130</v>
      </c>
      <c r="AJ29" s="24"/>
      <c r="AK29" s="24"/>
      <c r="AL29" s="28"/>
      <c r="AM29" s="39">
        <f t="shared" si="1"/>
        <v>313</v>
      </c>
      <c r="AN29" s="39"/>
      <c r="AO29" s="39"/>
      <c r="AP29" s="39"/>
      <c r="AQ29" s="4"/>
      <c r="AR29" s="37" t="s">
        <v>14</v>
      </c>
      <c r="AS29" s="42">
        <f>AE31</f>
        <v>11012</v>
      </c>
      <c r="AT29" s="42">
        <v>4167</v>
      </c>
      <c r="AU29" s="43">
        <f>IF(OR(AS29=0,AT29=0),"",ROUNDDOWN(AT29/AS29,4))</f>
        <v>0.37840000000000001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1460</v>
      </c>
      <c r="G30" s="24"/>
      <c r="H30" s="28"/>
      <c r="I30" s="21">
        <v>1403</v>
      </c>
      <c r="J30" s="24"/>
      <c r="K30" s="28"/>
      <c r="L30" s="21">
        <v>1555</v>
      </c>
      <c r="M30" s="24"/>
      <c r="N30" s="28"/>
      <c r="O30" s="21">
        <f t="shared" si="0"/>
        <v>2958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47</v>
      </c>
      <c r="AB30" s="24"/>
      <c r="AC30" s="24"/>
      <c r="AD30" s="28"/>
      <c r="AE30" s="21">
        <v>41</v>
      </c>
      <c r="AF30" s="24"/>
      <c r="AG30" s="24"/>
      <c r="AH30" s="28"/>
      <c r="AI30" s="21">
        <v>49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11989</v>
      </c>
      <c r="AT30" s="42">
        <v>5696</v>
      </c>
      <c r="AU30" s="43">
        <f>IF(OR(AS30=0,AT30=0),"",ROUNDDOWN(AT30/AS30,4))</f>
        <v>0.47510000000000002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527</v>
      </c>
      <c r="G31" s="24"/>
      <c r="H31" s="28"/>
      <c r="I31" s="21">
        <v>526</v>
      </c>
      <c r="J31" s="24"/>
      <c r="K31" s="28"/>
      <c r="L31" s="21">
        <v>537</v>
      </c>
      <c r="M31" s="24"/>
      <c r="N31" s="28"/>
      <c r="O31" s="21">
        <f t="shared" si="0"/>
        <v>1063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11934</v>
      </c>
      <c r="AB31" s="24"/>
      <c r="AC31" s="24"/>
      <c r="AD31" s="28"/>
      <c r="AE31" s="21">
        <f>SUM(I8:K32,AE8:AH30)</f>
        <v>11012</v>
      </c>
      <c r="AF31" s="24"/>
      <c r="AG31" s="24"/>
      <c r="AH31" s="28"/>
      <c r="AI31" s="21">
        <f>SUM(L8:N32,AI8:AL30)</f>
        <v>11989</v>
      </c>
      <c r="AJ31" s="24"/>
      <c r="AK31" s="24"/>
      <c r="AL31" s="28"/>
      <c r="AM31" s="39">
        <f t="shared" si="1"/>
        <v>23001</v>
      </c>
      <c r="AN31" s="39"/>
      <c r="AO31" s="39"/>
      <c r="AP31" s="39"/>
      <c r="AQ31" s="4"/>
      <c r="AR31" s="37" t="s">
        <v>26</v>
      </c>
      <c r="AS31" s="42">
        <f>AM31</f>
        <v>23001</v>
      </c>
      <c r="AT31" s="42">
        <f>AT29+AT30</f>
        <v>9863</v>
      </c>
      <c r="AU31" s="43">
        <f>IF(OR(AS31=0,AT31=0),"",ROUNDDOWN(AT31/AS31,4))</f>
        <v>0.42880000000000001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405</v>
      </c>
      <c r="G32" s="25"/>
      <c r="H32" s="29"/>
      <c r="I32" s="22">
        <v>354</v>
      </c>
      <c r="J32" s="25"/>
      <c r="K32" s="29"/>
      <c r="L32" s="22">
        <v>398</v>
      </c>
      <c r="M32" s="25"/>
      <c r="N32" s="29"/>
      <c r="O32" s="22">
        <f t="shared" si="0"/>
        <v>752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-40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-467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9863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-16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-79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4167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5696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42.88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>
        <v>1</v>
      </c>
      <c r="H42" s="1">
        <v>0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4</v>
      </c>
      <c r="U42" s="1">
        <v>4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U42"/>
  <sheetViews>
    <sheetView tabSelected="1" view="pageBreakPreview" zoomScaleSheetLayoutView="100" workbookViewId="0">
      <selection activeCell="AS9" sqref="AS9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16384" width="9" style="1" customWidth="1"/>
  </cols>
  <sheetData>
    <row r="1" spans="2:45" ht="21" customHeight="1">
      <c r="B1" s="5" t="s">
        <v>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2:45" ht="18.75" customHeight="1">
      <c r="AP2" s="41" t="s">
        <v>1</v>
      </c>
    </row>
    <row r="3" spans="2:45" ht="18.75" customHeight="1">
      <c r="B3" s="2" t="s">
        <v>11</v>
      </c>
      <c r="C3" s="2"/>
      <c r="D3" s="2"/>
      <c r="E3" s="2"/>
      <c r="F3" s="2"/>
      <c r="G3" s="14"/>
      <c r="H3" s="14"/>
      <c r="I3" s="14" t="s">
        <v>15</v>
      </c>
      <c r="J3" s="14"/>
      <c r="K3" s="14"/>
      <c r="L3" s="14">
        <v>11434</v>
      </c>
      <c r="M3" s="14"/>
      <c r="N3" s="14"/>
      <c r="O3" s="12" t="s">
        <v>17</v>
      </c>
      <c r="P3" s="12"/>
      <c r="Q3" s="12" t="s">
        <v>25</v>
      </c>
      <c r="R3" s="12"/>
      <c r="S3" s="14">
        <v>12559</v>
      </c>
      <c r="T3" s="14"/>
      <c r="U3" s="14"/>
      <c r="V3" s="14"/>
      <c r="W3" s="12" t="s">
        <v>17</v>
      </c>
      <c r="X3" s="12"/>
      <c r="Y3" s="2" t="s">
        <v>27</v>
      </c>
      <c r="Z3" s="14">
        <v>23993</v>
      </c>
      <c r="AA3" s="14"/>
      <c r="AB3" s="14"/>
      <c r="AC3" s="14"/>
      <c r="AD3" s="12" t="s">
        <v>17</v>
      </c>
      <c r="AE3" s="12"/>
      <c r="AF3" s="4"/>
    </row>
    <row r="4" spans="2:45" ht="18.75" customHeight="1">
      <c r="D4" s="2"/>
      <c r="H4" s="26"/>
      <c r="I4" s="14" t="s">
        <v>23</v>
      </c>
      <c r="J4" s="14"/>
      <c r="K4" s="14"/>
      <c r="L4" s="14">
        <v>10682</v>
      </c>
      <c r="M4" s="14"/>
      <c r="N4" s="14"/>
      <c r="O4" s="12"/>
      <c r="P4" s="12"/>
      <c r="Q4" s="12" t="s">
        <v>31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F4" s="4"/>
      <c r="AH4" s="2"/>
      <c r="AK4" s="14"/>
      <c r="AL4" s="2"/>
      <c r="AM4" s="12"/>
      <c r="AP4" s="14"/>
    </row>
    <row r="5" spans="2:45" ht="18.75" customHeight="1">
      <c r="Z5" s="2"/>
      <c r="AA5" s="2"/>
      <c r="AB5" s="2"/>
      <c r="AC5" s="2"/>
      <c r="AD5" s="34">
        <v>45382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36</v>
      </c>
      <c r="AO5" s="40"/>
      <c r="AP5" s="40"/>
    </row>
    <row r="6" spans="2:45" ht="6.75" customHeight="1"/>
    <row r="7" spans="2:45" s="3" customFormat="1" ht="22.5" customHeight="1">
      <c r="B7" s="6" t="s">
        <v>44</v>
      </c>
      <c r="C7" s="9"/>
      <c r="D7" s="9"/>
      <c r="E7" s="15"/>
      <c r="F7" s="6" t="s">
        <v>46</v>
      </c>
      <c r="G7" s="9"/>
      <c r="H7" s="15"/>
      <c r="I7" s="6" t="s">
        <v>15</v>
      </c>
      <c r="J7" s="9"/>
      <c r="K7" s="15"/>
      <c r="L7" s="6" t="s">
        <v>25</v>
      </c>
      <c r="M7" s="9"/>
      <c r="N7" s="15"/>
      <c r="O7" s="6" t="s">
        <v>27</v>
      </c>
      <c r="P7" s="9"/>
      <c r="Q7" s="9"/>
      <c r="R7" s="15"/>
      <c r="S7" s="6" t="s">
        <v>44</v>
      </c>
      <c r="T7" s="9"/>
      <c r="U7" s="9"/>
      <c r="V7" s="9"/>
      <c r="W7" s="9"/>
      <c r="X7" s="9"/>
      <c r="Y7" s="9"/>
      <c r="Z7" s="15"/>
      <c r="AA7" s="6" t="s">
        <v>46</v>
      </c>
      <c r="AB7" s="9"/>
      <c r="AC7" s="9"/>
      <c r="AD7" s="15"/>
      <c r="AE7" s="6" t="s">
        <v>15</v>
      </c>
      <c r="AF7" s="9"/>
      <c r="AG7" s="9"/>
      <c r="AH7" s="15"/>
      <c r="AI7" s="6" t="s">
        <v>25</v>
      </c>
      <c r="AJ7" s="9"/>
      <c r="AK7" s="9"/>
      <c r="AL7" s="15"/>
      <c r="AM7" s="37" t="s">
        <v>27</v>
      </c>
      <c r="AN7" s="37"/>
      <c r="AO7" s="37"/>
      <c r="AP7" s="37"/>
      <c r="AR7" s="3"/>
      <c r="AS7" s="3"/>
    </row>
    <row r="8" spans="2:45" s="4" customFormat="1" ht="22.5" customHeight="1">
      <c r="B8" s="7" t="s">
        <v>33</v>
      </c>
      <c r="C8" s="10"/>
      <c r="D8" s="10"/>
      <c r="E8" s="16"/>
      <c r="F8" s="20">
        <v>1806</v>
      </c>
      <c r="G8" s="23"/>
      <c r="H8" s="27"/>
      <c r="I8" s="20">
        <v>1747</v>
      </c>
      <c r="J8" s="23"/>
      <c r="K8" s="27"/>
      <c r="L8" s="20">
        <v>1874</v>
      </c>
      <c r="M8" s="23"/>
      <c r="N8" s="27"/>
      <c r="O8" s="20">
        <f t="shared" ref="O8:O32" si="0">I8+L8</f>
        <v>3621</v>
      </c>
      <c r="P8" s="23"/>
      <c r="Q8" s="23"/>
      <c r="R8" s="27"/>
      <c r="S8" s="30" t="s">
        <v>48</v>
      </c>
      <c r="T8" s="32"/>
      <c r="U8" s="32"/>
      <c r="V8" s="32"/>
      <c r="W8" s="32"/>
      <c r="X8" s="32"/>
      <c r="Y8" s="32"/>
      <c r="Z8" s="33"/>
      <c r="AA8" s="20">
        <v>480</v>
      </c>
      <c r="AB8" s="23"/>
      <c r="AC8" s="23"/>
      <c r="AD8" s="27"/>
      <c r="AE8" s="20">
        <v>467</v>
      </c>
      <c r="AF8" s="23"/>
      <c r="AG8" s="23"/>
      <c r="AH8" s="27"/>
      <c r="AI8" s="20">
        <v>494</v>
      </c>
      <c r="AJ8" s="23"/>
      <c r="AK8" s="23"/>
      <c r="AL8" s="27"/>
      <c r="AM8" s="38">
        <f t="shared" ref="AM8:AM31" si="1">AE8+AI8</f>
        <v>961</v>
      </c>
      <c r="AN8" s="38"/>
      <c r="AO8" s="38"/>
      <c r="AP8" s="38"/>
      <c r="AR8" s="3"/>
    </row>
    <row r="9" spans="2:45" s="4" customFormat="1" ht="22.5" customHeight="1">
      <c r="B9" s="7" t="s">
        <v>50</v>
      </c>
      <c r="C9" s="10"/>
      <c r="D9" s="10"/>
      <c r="E9" s="16"/>
      <c r="F9" s="21">
        <v>99</v>
      </c>
      <c r="G9" s="24"/>
      <c r="H9" s="28"/>
      <c r="I9" s="21">
        <v>92</v>
      </c>
      <c r="J9" s="24"/>
      <c r="K9" s="28"/>
      <c r="L9" s="21">
        <v>65</v>
      </c>
      <c r="M9" s="24"/>
      <c r="N9" s="28"/>
      <c r="O9" s="21">
        <f t="shared" si="0"/>
        <v>157</v>
      </c>
      <c r="P9" s="24"/>
      <c r="Q9" s="24"/>
      <c r="R9" s="28"/>
      <c r="S9" s="7" t="s">
        <v>58</v>
      </c>
      <c r="T9" s="10"/>
      <c r="U9" s="10"/>
      <c r="V9" s="10"/>
      <c r="W9" s="10"/>
      <c r="X9" s="10"/>
      <c r="Y9" s="10"/>
      <c r="Z9" s="16"/>
      <c r="AA9" s="21">
        <v>56</v>
      </c>
      <c r="AB9" s="24"/>
      <c r="AC9" s="24"/>
      <c r="AD9" s="28"/>
      <c r="AE9" s="21">
        <v>52</v>
      </c>
      <c r="AF9" s="24"/>
      <c r="AG9" s="24"/>
      <c r="AH9" s="28"/>
      <c r="AI9" s="21">
        <v>55</v>
      </c>
      <c r="AJ9" s="24"/>
      <c r="AK9" s="24"/>
      <c r="AL9" s="28"/>
      <c r="AM9" s="39">
        <f t="shared" si="1"/>
        <v>107</v>
      </c>
      <c r="AN9" s="39"/>
      <c r="AO9" s="39"/>
      <c r="AP9" s="39"/>
      <c r="AR9" s="3"/>
    </row>
    <row r="10" spans="2:45" s="4" customFormat="1" ht="22.5" customHeight="1">
      <c r="B10" s="7" t="s">
        <v>56</v>
      </c>
      <c r="C10" s="10"/>
      <c r="D10" s="10"/>
      <c r="E10" s="16"/>
      <c r="F10" s="21">
        <v>201</v>
      </c>
      <c r="G10" s="24"/>
      <c r="H10" s="28"/>
      <c r="I10" s="21">
        <v>167</v>
      </c>
      <c r="J10" s="24"/>
      <c r="K10" s="28"/>
      <c r="L10" s="21">
        <v>185</v>
      </c>
      <c r="M10" s="24"/>
      <c r="N10" s="28"/>
      <c r="O10" s="21">
        <f t="shared" si="0"/>
        <v>352</v>
      </c>
      <c r="P10" s="24"/>
      <c r="Q10" s="24"/>
      <c r="R10" s="28"/>
      <c r="S10" s="7" t="s">
        <v>5</v>
      </c>
      <c r="T10" s="10"/>
      <c r="U10" s="10"/>
      <c r="V10" s="10"/>
      <c r="W10" s="10"/>
      <c r="X10" s="10"/>
      <c r="Y10" s="10"/>
      <c r="Z10" s="16"/>
      <c r="AA10" s="21">
        <v>260</v>
      </c>
      <c r="AB10" s="24"/>
      <c r="AC10" s="24"/>
      <c r="AD10" s="28"/>
      <c r="AE10" s="21">
        <v>259</v>
      </c>
      <c r="AF10" s="24"/>
      <c r="AG10" s="24"/>
      <c r="AH10" s="28"/>
      <c r="AI10" s="21">
        <v>270</v>
      </c>
      <c r="AJ10" s="24"/>
      <c r="AK10" s="24"/>
      <c r="AL10" s="28"/>
      <c r="AM10" s="39">
        <f t="shared" si="1"/>
        <v>529</v>
      </c>
      <c r="AN10" s="39"/>
      <c r="AO10" s="39"/>
      <c r="AP10" s="39"/>
      <c r="AR10" s="3"/>
    </row>
    <row r="11" spans="2:45" s="4" customFormat="1" ht="22.5" customHeight="1">
      <c r="B11" s="7" t="s">
        <v>60</v>
      </c>
      <c r="C11" s="10"/>
      <c r="D11" s="10"/>
      <c r="E11" s="16"/>
      <c r="F11" s="21">
        <v>112</v>
      </c>
      <c r="G11" s="24"/>
      <c r="H11" s="28"/>
      <c r="I11" s="21">
        <v>91</v>
      </c>
      <c r="J11" s="24"/>
      <c r="K11" s="28"/>
      <c r="L11" s="21">
        <v>115</v>
      </c>
      <c r="M11" s="24"/>
      <c r="N11" s="28"/>
      <c r="O11" s="21">
        <f t="shared" si="0"/>
        <v>206</v>
      </c>
      <c r="P11" s="24"/>
      <c r="Q11" s="24"/>
      <c r="R11" s="28"/>
      <c r="S11" s="7" t="s">
        <v>40</v>
      </c>
      <c r="T11" s="10"/>
      <c r="U11" s="10"/>
      <c r="V11" s="10"/>
      <c r="W11" s="10"/>
      <c r="X11" s="10"/>
      <c r="Y11" s="10"/>
      <c r="Z11" s="16"/>
      <c r="AA11" s="21">
        <v>429</v>
      </c>
      <c r="AB11" s="24"/>
      <c r="AC11" s="24"/>
      <c r="AD11" s="28"/>
      <c r="AE11" s="21">
        <v>433</v>
      </c>
      <c r="AF11" s="24"/>
      <c r="AG11" s="24"/>
      <c r="AH11" s="28"/>
      <c r="AI11" s="21">
        <v>481</v>
      </c>
      <c r="AJ11" s="24"/>
      <c r="AK11" s="24"/>
      <c r="AL11" s="28"/>
      <c r="AM11" s="39">
        <f t="shared" si="1"/>
        <v>914</v>
      </c>
      <c r="AN11" s="39"/>
      <c r="AO11" s="39"/>
      <c r="AP11" s="39"/>
      <c r="AR11" s="3"/>
    </row>
    <row r="12" spans="2:45" s="4" customFormat="1" ht="22.5" customHeight="1">
      <c r="B12" s="7" t="s">
        <v>66</v>
      </c>
      <c r="C12" s="10"/>
      <c r="D12" s="10"/>
      <c r="E12" s="16"/>
      <c r="F12" s="21">
        <v>170</v>
      </c>
      <c r="G12" s="24"/>
      <c r="H12" s="28"/>
      <c r="I12" s="21">
        <v>154</v>
      </c>
      <c r="J12" s="24"/>
      <c r="K12" s="28"/>
      <c r="L12" s="21">
        <v>153</v>
      </c>
      <c r="M12" s="24"/>
      <c r="N12" s="28"/>
      <c r="O12" s="21">
        <f t="shared" si="0"/>
        <v>307</v>
      </c>
      <c r="P12" s="24"/>
      <c r="Q12" s="24"/>
      <c r="R12" s="28"/>
      <c r="S12" s="7" t="s">
        <v>68</v>
      </c>
      <c r="T12" s="10"/>
      <c r="U12" s="10"/>
      <c r="V12" s="10"/>
      <c r="W12" s="10"/>
      <c r="X12" s="10"/>
      <c r="Y12" s="10"/>
      <c r="Z12" s="16"/>
      <c r="AA12" s="21">
        <v>168</v>
      </c>
      <c r="AB12" s="24"/>
      <c r="AC12" s="24"/>
      <c r="AD12" s="28"/>
      <c r="AE12" s="21">
        <v>144</v>
      </c>
      <c r="AF12" s="24"/>
      <c r="AG12" s="24"/>
      <c r="AH12" s="28"/>
      <c r="AI12" s="21">
        <v>168</v>
      </c>
      <c r="AJ12" s="24"/>
      <c r="AK12" s="24"/>
      <c r="AL12" s="28"/>
      <c r="AM12" s="39">
        <f t="shared" si="1"/>
        <v>312</v>
      </c>
      <c r="AN12" s="39"/>
      <c r="AO12" s="39"/>
      <c r="AP12" s="39"/>
      <c r="AR12" s="3"/>
    </row>
    <row r="13" spans="2:45" s="4" customFormat="1" ht="22.5" customHeight="1">
      <c r="B13" s="7" t="s">
        <v>74</v>
      </c>
      <c r="C13" s="10"/>
      <c r="D13" s="10"/>
      <c r="E13" s="16"/>
      <c r="F13" s="21">
        <v>108</v>
      </c>
      <c r="G13" s="24"/>
      <c r="H13" s="28"/>
      <c r="I13" s="21">
        <v>89</v>
      </c>
      <c r="J13" s="24"/>
      <c r="K13" s="28"/>
      <c r="L13" s="21">
        <v>88</v>
      </c>
      <c r="M13" s="24"/>
      <c r="N13" s="28"/>
      <c r="O13" s="21">
        <f t="shared" si="0"/>
        <v>177</v>
      </c>
      <c r="P13" s="24"/>
      <c r="Q13" s="24"/>
      <c r="R13" s="28"/>
      <c r="S13" s="7" t="s">
        <v>76</v>
      </c>
      <c r="T13" s="10"/>
      <c r="U13" s="10"/>
      <c r="V13" s="10"/>
      <c r="W13" s="10"/>
      <c r="X13" s="10"/>
      <c r="Y13" s="10"/>
      <c r="Z13" s="16"/>
      <c r="AA13" s="21">
        <v>128</v>
      </c>
      <c r="AB13" s="24"/>
      <c r="AC13" s="24"/>
      <c r="AD13" s="28"/>
      <c r="AE13" s="21">
        <v>115</v>
      </c>
      <c r="AF13" s="24"/>
      <c r="AG13" s="24"/>
      <c r="AH13" s="28"/>
      <c r="AI13" s="21">
        <v>120</v>
      </c>
      <c r="AJ13" s="24"/>
      <c r="AK13" s="24"/>
      <c r="AL13" s="28"/>
      <c r="AM13" s="39">
        <f t="shared" si="1"/>
        <v>235</v>
      </c>
      <c r="AN13" s="39"/>
      <c r="AO13" s="39"/>
      <c r="AP13" s="39"/>
      <c r="AR13" s="3"/>
    </row>
    <row r="14" spans="2:45" s="4" customFormat="1" ht="22.5" customHeight="1">
      <c r="B14" s="7" t="s">
        <v>72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38</v>
      </c>
      <c r="T14" s="10"/>
      <c r="U14" s="10"/>
      <c r="V14" s="10"/>
      <c r="W14" s="10"/>
      <c r="X14" s="10"/>
      <c r="Y14" s="10"/>
      <c r="Z14" s="16"/>
      <c r="AA14" s="21">
        <v>1299</v>
      </c>
      <c r="AB14" s="24"/>
      <c r="AC14" s="24"/>
      <c r="AD14" s="28"/>
      <c r="AE14" s="21">
        <v>1160</v>
      </c>
      <c r="AF14" s="24"/>
      <c r="AG14" s="24"/>
      <c r="AH14" s="28"/>
      <c r="AI14" s="21">
        <v>1293</v>
      </c>
      <c r="AJ14" s="24"/>
      <c r="AK14" s="24"/>
      <c r="AL14" s="28"/>
      <c r="AM14" s="39">
        <f t="shared" si="1"/>
        <v>2453</v>
      </c>
      <c r="AN14" s="39"/>
      <c r="AO14" s="39"/>
      <c r="AP14" s="39"/>
      <c r="AR14" s="3"/>
    </row>
    <row r="15" spans="2:45" s="4" customFormat="1" ht="22.5" customHeight="1">
      <c r="B15" s="7" t="s">
        <v>82</v>
      </c>
      <c r="C15" s="10"/>
      <c r="D15" s="10"/>
      <c r="E15" s="16"/>
      <c r="F15" s="21">
        <v>244</v>
      </c>
      <c r="G15" s="24"/>
      <c r="H15" s="28"/>
      <c r="I15" s="21">
        <v>241</v>
      </c>
      <c r="J15" s="24"/>
      <c r="K15" s="28"/>
      <c r="L15" s="21">
        <v>272</v>
      </c>
      <c r="M15" s="24"/>
      <c r="N15" s="28"/>
      <c r="O15" s="21">
        <f t="shared" si="0"/>
        <v>513</v>
      </c>
      <c r="P15" s="24"/>
      <c r="Q15" s="24"/>
      <c r="R15" s="28"/>
      <c r="S15" s="7" t="s">
        <v>54</v>
      </c>
      <c r="T15" s="10"/>
      <c r="U15" s="10"/>
      <c r="V15" s="10"/>
      <c r="W15" s="10"/>
      <c r="X15" s="10"/>
      <c r="Y15" s="10"/>
      <c r="Z15" s="16"/>
      <c r="AA15" s="21">
        <v>16</v>
      </c>
      <c r="AB15" s="24"/>
      <c r="AC15" s="24"/>
      <c r="AD15" s="28"/>
      <c r="AE15" s="21">
        <v>8</v>
      </c>
      <c r="AF15" s="24"/>
      <c r="AG15" s="24"/>
      <c r="AH15" s="28"/>
      <c r="AI15" s="21">
        <v>14</v>
      </c>
      <c r="AJ15" s="24"/>
      <c r="AK15" s="24"/>
      <c r="AL15" s="28"/>
      <c r="AM15" s="39">
        <f t="shared" si="1"/>
        <v>22</v>
      </c>
      <c r="AN15" s="39"/>
      <c r="AO15" s="39"/>
      <c r="AP15" s="39"/>
      <c r="AR15" s="3"/>
    </row>
    <row r="16" spans="2:45" s="4" customFormat="1" ht="22.5" customHeight="1">
      <c r="B16" s="7" t="s">
        <v>13</v>
      </c>
      <c r="C16" s="10"/>
      <c r="D16" s="10"/>
      <c r="E16" s="16"/>
      <c r="F16" s="21">
        <v>226</v>
      </c>
      <c r="G16" s="24"/>
      <c r="H16" s="28"/>
      <c r="I16" s="21">
        <v>198</v>
      </c>
      <c r="J16" s="24"/>
      <c r="K16" s="28"/>
      <c r="L16" s="21">
        <v>233</v>
      </c>
      <c r="M16" s="24"/>
      <c r="N16" s="28"/>
      <c r="O16" s="21">
        <f t="shared" si="0"/>
        <v>431</v>
      </c>
      <c r="P16" s="24"/>
      <c r="Q16" s="24"/>
      <c r="R16" s="28"/>
      <c r="S16" s="7" t="s">
        <v>86</v>
      </c>
      <c r="T16" s="10"/>
      <c r="U16" s="10"/>
      <c r="V16" s="10"/>
      <c r="W16" s="10"/>
      <c r="X16" s="10"/>
      <c r="Y16" s="10"/>
      <c r="Z16" s="16"/>
      <c r="AA16" s="21">
        <v>55</v>
      </c>
      <c r="AB16" s="24"/>
      <c r="AC16" s="24"/>
      <c r="AD16" s="28"/>
      <c r="AE16" s="21">
        <v>44</v>
      </c>
      <c r="AF16" s="24"/>
      <c r="AG16" s="24"/>
      <c r="AH16" s="28"/>
      <c r="AI16" s="21">
        <v>49</v>
      </c>
      <c r="AJ16" s="24"/>
      <c r="AK16" s="24"/>
      <c r="AL16" s="28"/>
      <c r="AM16" s="39">
        <f t="shared" si="1"/>
        <v>93</v>
      </c>
      <c r="AN16" s="39"/>
      <c r="AO16" s="39"/>
      <c r="AP16" s="39"/>
      <c r="AR16" s="3"/>
    </row>
    <row r="17" spans="2:47" s="4" customFormat="1" ht="22.5" customHeight="1">
      <c r="B17" s="7" t="s">
        <v>42</v>
      </c>
      <c r="C17" s="10"/>
      <c r="D17" s="10"/>
      <c r="E17" s="16"/>
      <c r="F17" s="21">
        <v>157</v>
      </c>
      <c r="G17" s="24"/>
      <c r="H17" s="28"/>
      <c r="I17" s="21">
        <v>195</v>
      </c>
      <c r="J17" s="24"/>
      <c r="K17" s="28"/>
      <c r="L17" s="21">
        <v>205</v>
      </c>
      <c r="M17" s="24"/>
      <c r="N17" s="28"/>
      <c r="O17" s="21">
        <f t="shared" si="0"/>
        <v>400</v>
      </c>
      <c r="P17" s="24"/>
      <c r="Q17" s="24"/>
      <c r="R17" s="28"/>
      <c r="S17" s="7" t="s">
        <v>90</v>
      </c>
      <c r="T17" s="10"/>
      <c r="U17" s="10"/>
      <c r="V17" s="10"/>
      <c r="W17" s="10"/>
      <c r="X17" s="10"/>
      <c r="Y17" s="10"/>
      <c r="Z17" s="16"/>
      <c r="AA17" s="21">
        <v>227</v>
      </c>
      <c r="AB17" s="24"/>
      <c r="AC17" s="24"/>
      <c r="AD17" s="28"/>
      <c r="AE17" s="21">
        <v>211</v>
      </c>
      <c r="AF17" s="24"/>
      <c r="AG17" s="24"/>
      <c r="AH17" s="28"/>
      <c r="AI17" s="21">
        <v>234</v>
      </c>
      <c r="AJ17" s="24"/>
      <c r="AK17" s="24"/>
      <c r="AL17" s="28"/>
      <c r="AM17" s="39">
        <f t="shared" si="1"/>
        <v>445</v>
      </c>
      <c r="AN17" s="39"/>
      <c r="AO17" s="39"/>
      <c r="AP17" s="39"/>
      <c r="AR17" s="3"/>
    </row>
    <row r="18" spans="2:47" s="4" customFormat="1" ht="22.5" customHeight="1">
      <c r="B18" s="7" t="s">
        <v>92</v>
      </c>
      <c r="C18" s="10"/>
      <c r="D18" s="10"/>
      <c r="E18" s="16"/>
      <c r="F18" s="21">
        <v>149</v>
      </c>
      <c r="G18" s="24"/>
      <c r="H18" s="28"/>
      <c r="I18" s="21">
        <v>145</v>
      </c>
      <c r="J18" s="24"/>
      <c r="K18" s="28"/>
      <c r="L18" s="21">
        <v>172</v>
      </c>
      <c r="M18" s="24"/>
      <c r="N18" s="28"/>
      <c r="O18" s="21">
        <f t="shared" si="0"/>
        <v>317</v>
      </c>
      <c r="P18" s="24"/>
      <c r="Q18" s="24"/>
      <c r="R18" s="28"/>
      <c r="S18" s="7" t="s">
        <v>94</v>
      </c>
      <c r="T18" s="10"/>
      <c r="U18" s="10"/>
      <c r="V18" s="10"/>
      <c r="W18" s="10"/>
      <c r="X18" s="10"/>
      <c r="Y18" s="10"/>
      <c r="Z18" s="16"/>
      <c r="AA18" s="21">
        <v>221</v>
      </c>
      <c r="AB18" s="24"/>
      <c r="AC18" s="24"/>
      <c r="AD18" s="28"/>
      <c r="AE18" s="21">
        <v>172</v>
      </c>
      <c r="AF18" s="24"/>
      <c r="AG18" s="24"/>
      <c r="AH18" s="28"/>
      <c r="AI18" s="21">
        <v>184</v>
      </c>
      <c r="AJ18" s="24"/>
      <c r="AK18" s="24"/>
      <c r="AL18" s="28"/>
      <c r="AM18" s="39">
        <f t="shared" si="1"/>
        <v>356</v>
      </c>
      <c r="AN18" s="39"/>
      <c r="AO18" s="39"/>
      <c r="AP18" s="39"/>
      <c r="AR18" s="3"/>
    </row>
    <row r="19" spans="2:47" s="4" customFormat="1" ht="22.5" customHeight="1">
      <c r="B19" s="7" t="s">
        <v>96</v>
      </c>
      <c r="C19" s="10"/>
      <c r="D19" s="10"/>
      <c r="E19" s="16"/>
      <c r="F19" s="21">
        <v>137</v>
      </c>
      <c r="G19" s="24"/>
      <c r="H19" s="28"/>
      <c r="I19" s="21">
        <v>124</v>
      </c>
      <c r="J19" s="24"/>
      <c r="K19" s="28"/>
      <c r="L19" s="21">
        <v>134</v>
      </c>
      <c r="M19" s="24"/>
      <c r="N19" s="28"/>
      <c r="O19" s="21">
        <f t="shared" si="0"/>
        <v>258</v>
      </c>
      <c r="P19" s="24"/>
      <c r="Q19" s="24"/>
      <c r="R19" s="28"/>
      <c r="S19" s="7" t="s">
        <v>102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45</v>
      </c>
      <c r="AF19" s="24"/>
      <c r="AG19" s="24"/>
      <c r="AH19" s="28"/>
      <c r="AI19" s="21">
        <v>56</v>
      </c>
      <c r="AJ19" s="24"/>
      <c r="AK19" s="24"/>
      <c r="AL19" s="28"/>
      <c r="AM19" s="39">
        <f t="shared" si="1"/>
        <v>101</v>
      </c>
      <c r="AN19" s="39"/>
      <c r="AO19" s="39"/>
      <c r="AP19" s="39"/>
      <c r="AR19" s="3"/>
    </row>
    <row r="20" spans="2:47" s="4" customFormat="1" ht="22.5" customHeight="1">
      <c r="B20" s="7" t="s">
        <v>3</v>
      </c>
      <c r="C20" s="10"/>
      <c r="D20" s="10"/>
      <c r="E20" s="16"/>
      <c r="F20" s="21">
        <v>68</v>
      </c>
      <c r="G20" s="24"/>
      <c r="H20" s="28"/>
      <c r="I20" s="21">
        <v>57</v>
      </c>
      <c r="J20" s="24"/>
      <c r="K20" s="28"/>
      <c r="L20" s="21">
        <v>54</v>
      </c>
      <c r="M20" s="24"/>
      <c r="N20" s="28"/>
      <c r="O20" s="21">
        <f t="shared" si="0"/>
        <v>111</v>
      </c>
      <c r="P20" s="24"/>
      <c r="Q20" s="24"/>
      <c r="R20" s="28"/>
      <c r="S20" s="7" t="s">
        <v>106</v>
      </c>
      <c r="T20" s="10"/>
      <c r="U20" s="10"/>
      <c r="V20" s="10"/>
      <c r="W20" s="10"/>
      <c r="X20" s="10"/>
      <c r="Y20" s="10"/>
      <c r="Z20" s="16"/>
      <c r="AA20" s="21">
        <v>109</v>
      </c>
      <c r="AB20" s="24"/>
      <c r="AC20" s="24"/>
      <c r="AD20" s="28"/>
      <c r="AE20" s="21">
        <v>87</v>
      </c>
      <c r="AF20" s="24"/>
      <c r="AG20" s="24"/>
      <c r="AH20" s="28"/>
      <c r="AI20" s="21">
        <v>129</v>
      </c>
      <c r="AJ20" s="24"/>
      <c r="AK20" s="24"/>
      <c r="AL20" s="28"/>
      <c r="AM20" s="39">
        <f t="shared" si="1"/>
        <v>216</v>
      </c>
      <c r="AN20" s="39"/>
      <c r="AO20" s="39"/>
      <c r="AP20" s="39"/>
      <c r="AR20" s="3"/>
    </row>
    <row r="21" spans="2:47" s="4" customFormat="1" ht="22.5" customHeight="1">
      <c r="B21" s="7" t="s">
        <v>21</v>
      </c>
      <c r="C21" s="10"/>
      <c r="D21" s="10"/>
      <c r="E21" s="16"/>
      <c r="F21" s="21">
        <v>79</v>
      </c>
      <c r="G21" s="24"/>
      <c r="H21" s="28"/>
      <c r="I21" s="21">
        <v>46</v>
      </c>
      <c r="J21" s="24"/>
      <c r="K21" s="28"/>
      <c r="L21" s="21">
        <v>64</v>
      </c>
      <c r="M21" s="24"/>
      <c r="N21" s="28"/>
      <c r="O21" s="21">
        <f t="shared" si="0"/>
        <v>110</v>
      </c>
      <c r="P21" s="24"/>
      <c r="Q21" s="24"/>
      <c r="R21" s="28"/>
      <c r="S21" s="7" t="s">
        <v>80</v>
      </c>
      <c r="T21" s="10"/>
      <c r="U21" s="10"/>
      <c r="V21" s="10"/>
      <c r="W21" s="10"/>
      <c r="X21" s="10"/>
      <c r="Y21" s="10"/>
      <c r="Z21" s="16"/>
      <c r="AA21" s="21">
        <v>103</v>
      </c>
      <c r="AB21" s="24"/>
      <c r="AC21" s="24"/>
      <c r="AD21" s="28"/>
      <c r="AE21" s="21">
        <v>84</v>
      </c>
      <c r="AF21" s="24"/>
      <c r="AG21" s="24"/>
      <c r="AH21" s="28"/>
      <c r="AI21" s="21">
        <v>104</v>
      </c>
      <c r="AJ21" s="24"/>
      <c r="AK21" s="24"/>
      <c r="AL21" s="28"/>
      <c r="AM21" s="39">
        <f t="shared" si="1"/>
        <v>188</v>
      </c>
      <c r="AN21" s="39"/>
      <c r="AO21" s="39"/>
      <c r="AP21" s="39"/>
      <c r="AR21" s="3"/>
    </row>
    <row r="22" spans="2:47" s="4" customFormat="1" ht="22.5" customHeight="1">
      <c r="B22" s="7" t="s">
        <v>108</v>
      </c>
      <c r="C22" s="10"/>
      <c r="D22" s="10"/>
      <c r="E22" s="16"/>
      <c r="F22" s="21">
        <v>46</v>
      </c>
      <c r="G22" s="24"/>
      <c r="H22" s="28"/>
      <c r="I22" s="21">
        <v>32</v>
      </c>
      <c r="J22" s="24"/>
      <c r="K22" s="28"/>
      <c r="L22" s="21">
        <v>43</v>
      </c>
      <c r="M22" s="24"/>
      <c r="N22" s="28"/>
      <c r="O22" s="21">
        <f t="shared" si="0"/>
        <v>75</v>
      </c>
      <c r="P22" s="24"/>
      <c r="Q22" s="24"/>
      <c r="R22" s="28"/>
      <c r="S22" s="7" t="s">
        <v>70</v>
      </c>
      <c r="T22" s="10"/>
      <c r="U22" s="10"/>
      <c r="V22" s="10"/>
      <c r="W22" s="10"/>
      <c r="X22" s="10"/>
      <c r="Y22" s="10"/>
      <c r="Z22" s="16"/>
      <c r="AA22" s="21">
        <v>249</v>
      </c>
      <c r="AB22" s="24"/>
      <c r="AC22" s="24"/>
      <c r="AD22" s="28"/>
      <c r="AE22" s="21">
        <v>231</v>
      </c>
      <c r="AF22" s="24"/>
      <c r="AG22" s="24"/>
      <c r="AH22" s="28"/>
      <c r="AI22" s="21">
        <v>275</v>
      </c>
      <c r="AJ22" s="24"/>
      <c r="AK22" s="24"/>
      <c r="AL22" s="28"/>
      <c r="AM22" s="39">
        <f t="shared" si="1"/>
        <v>506</v>
      </c>
      <c r="AN22" s="39"/>
      <c r="AO22" s="39"/>
      <c r="AP22" s="39"/>
      <c r="AR22" s="3"/>
    </row>
    <row r="23" spans="2:47" s="4" customFormat="1" ht="22.5" customHeight="1">
      <c r="B23" s="7" t="s">
        <v>88</v>
      </c>
      <c r="C23" s="10"/>
      <c r="D23" s="10"/>
      <c r="E23" s="16"/>
      <c r="F23" s="21">
        <v>172</v>
      </c>
      <c r="G23" s="24"/>
      <c r="H23" s="28"/>
      <c r="I23" s="21">
        <v>147</v>
      </c>
      <c r="J23" s="24"/>
      <c r="K23" s="28"/>
      <c r="L23" s="21">
        <v>175</v>
      </c>
      <c r="M23" s="24"/>
      <c r="N23" s="28"/>
      <c r="O23" s="21">
        <f t="shared" si="0"/>
        <v>322</v>
      </c>
      <c r="P23" s="24"/>
      <c r="Q23" s="24"/>
      <c r="R23" s="28"/>
      <c r="S23" s="7" t="s">
        <v>110</v>
      </c>
      <c r="T23" s="10"/>
      <c r="U23" s="10"/>
      <c r="V23" s="10"/>
      <c r="W23" s="10"/>
      <c r="X23" s="10"/>
      <c r="Y23" s="10"/>
      <c r="Z23" s="16"/>
      <c r="AA23" s="21">
        <v>5</v>
      </c>
      <c r="AB23" s="24"/>
      <c r="AC23" s="24"/>
      <c r="AD23" s="28"/>
      <c r="AE23" s="21">
        <v>6</v>
      </c>
      <c r="AF23" s="24"/>
      <c r="AG23" s="24"/>
      <c r="AH23" s="28"/>
      <c r="AI23" s="21">
        <v>6</v>
      </c>
      <c r="AJ23" s="24"/>
      <c r="AK23" s="24"/>
      <c r="AL23" s="28"/>
      <c r="AM23" s="39">
        <f t="shared" si="1"/>
        <v>12</v>
      </c>
      <c r="AN23" s="39"/>
      <c r="AO23" s="39"/>
      <c r="AP23" s="39"/>
      <c r="AR23" s="3"/>
    </row>
    <row r="24" spans="2:47" s="4" customFormat="1" ht="22.5" customHeight="1">
      <c r="B24" s="7" t="s">
        <v>112</v>
      </c>
      <c r="C24" s="10"/>
      <c r="D24" s="10"/>
      <c r="E24" s="16"/>
      <c r="F24" s="21">
        <v>213</v>
      </c>
      <c r="G24" s="24"/>
      <c r="H24" s="28"/>
      <c r="I24" s="21">
        <v>197</v>
      </c>
      <c r="J24" s="24"/>
      <c r="K24" s="28"/>
      <c r="L24" s="21">
        <v>221</v>
      </c>
      <c r="M24" s="24"/>
      <c r="N24" s="28"/>
      <c r="O24" s="21">
        <f t="shared" si="0"/>
        <v>418</v>
      </c>
      <c r="P24" s="24"/>
      <c r="Q24" s="24"/>
      <c r="R24" s="28"/>
      <c r="S24" s="7" t="s">
        <v>114</v>
      </c>
      <c r="T24" s="10"/>
      <c r="U24" s="10"/>
      <c r="V24" s="10"/>
      <c r="W24" s="10"/>
      <c r="X24" s="10"/>
      <c r="Y24" s="10"/>
      <c r="Z24" s="16"/>
      <c r="AA24" s="21">
        <v>130</v>
      </c>
      <c r="AB24" s="24"/>
      <c r="AC24" s="24"/>
      <c r="AD24" s="28"/>
      <c r="AE24" s="21">
        <v>106</v>
      </c>
      <c r="AF24" s="24"/>
      <c r="AG24" s="24"/>
      <c r="AH24" s="28"/>
      <c r="AI24" s="21">
        <v>115</v>
      </c>
      <c r="AJ24" s="24"/>
      <c r="AK24" s="24"/>
      <c r="AL24" s="28"/>
      <c r="AM24" s="39">
        <f t="shared" si="1"/>
        <v>221</v>
      </c>
      <c r="AN24" s="39"/>
      <c r="AO24" s="39"/>
      <c r="AP24" s="39"/>
      <c r="AR24" s="3"/>
    </row>
    <row r="25" spans="2:47" s="4" customFormat="1" ht="22.5" customHeight="1">
      <c r="B25" s="7" t="s">
        <v>9</v>
      </c>
      <c r="C25" s="10"/>
      <c r="D25" s="10"/>
      <c r="E25" s="16"/>
      <c r="F25" s="21">
        <v>161</v>
      </c>
      <c r="G25" s="24"/>
      <c r="H25" s="28"/>
      <c r="I25" s="21">
        <v>146</v>
      </c>
      <c r="J25" s="24"/>
      <c r="K25" s="28"/>
      <c r="L25" s="21">
        <v>153</v>
      </c>
      <c r="M25" s="24"/>
      <c r="N25" s="28"/>
      <c r="O25" s="21">
        <f t="shared" si="0"/>
        <v>299</v>
      </c>
      <c r="P25" s="24"/>
      <c r="Q25" s="24"/>
      <c r="R25" s="28"/>
      <c r="S25" s="7" t="s">
        <v>100</v>
      </c>
      <c r="T25" s="10"/>
      <c r="U25" s="10"/>
      <c r="V25" s="10"/>
      <c r="W25" s="10"/>
      <c r="X25" s="10"/>
      <c r="Y25" s="10"/>
      <c r="Z25" s="16"/>
      <c r="AA25" s="21">
        <v>233</v>
      </c>
      <c r="AB25" s="24"/>
      <c r="AC25" s="24"/>
      <c r="AD25" s="28"/>
      <c r="AE25" s="21">
        <v>176</v>
      </c>
      <c r="AF25" s="24"/>
      <c r="AG25" s="24"/>
      <c r="AH25" s="28"/>
      <c r="AI25" s="21">
        <v>191</v>
      </c>
      <c r="AJ25" s="24"/>
      <c r="AK25" s="24"/>
      <c r="AL25" s="28"/>
      <c r="AM25" s="39">
        <f t="shared" si="1"/>
        <v>367</v>
      </c>
      <c r="AN25" s="39"/>
      <c r="AO25" s="39"/>
      <c r="AP25" s="39"/>
      <c r="AR25" s="3"/>
    </row>
    <row r="26" spans="2:47" s="4" customFormat="1" ht="22.5" customHeight="1">
      <c r="B26" s="7" t="s">
        <v>116</v>
      </c>
      <c r="C26" s="10"/>
      <c r="D26" s="10"/>
      <c r="E26" s="16"/>
      <c r="F26" s="21">
        <v>167</v>
      </c>
      <c r="G26" s="24"/>
      <c r="H26" s="28"/>
      <c r="I26" s="21">
        <v>157</v>
      </c>
      <c r="J26" s="24"/>
      <c r="K26" s="28"/>
      <c r="L26" s="21">
        <v>158</v>
      </c>
      <c r="M26" s="24"/>
      <c r="N26" s="28"/>
      <c r="O26" s="21">
        <f t="shared" si="0"/>
        <v>315</v>
      </c>
      <c r="P26" s="24"/>
      <c r="Q26" s="24"/>
      <c r="R26" s="28"/>
      <c r="S26" s="7" t="s">
        <v>52</v>
      </c>
      <c r="T26" s="10"/>
      <c r="U26" s="10"/>
      <c r="V26" s="10"/>
      <c r="W26" s="10"/>
      <c r="X26" s="10"/>
      <c r="Y26" s="10"/>
      <c r="Z26" s="16"/>
      <c r="AA26" s="21">
        <v>140</v>
      </c>
      <c r="AB26" s="24"/>
      <c r="AC26" s="24"/>
      <c r="AD26" s="28"/>
      <c r="AE26" s="21">
        <v>125</v>
      </c>
      <c r="AF26" s="24"/>
      <c r="AG26" s="24"/>
      <c r="AH26" s="28"/>
      <c r="AI26" s="21">
        <v>135</v>
      </c>
      <c r="AJ26" s="24"/>
      <c r="AK26" s="24"/>
      <c r="AL26" s="28"/>
      <c r="AM26" s="39">
        <f t="shared" si="1"/>
        <v>260</v>
      </c>
      <c r="AN26" s="39"/>
      <c r="AO26" s="39"/>
      <c r="AP26" s="39"/>
      <c r="AR26" s="3"/>
    </row>
    <row r="27" spans="2:47" s="4" customFormat="1" ht="22.5" customHeight="1">
      <c r="B27" s="7" t="s">
        <v>118</v>
      </c>
      <c r="C27" s="10"/>
      <c r="D27" s="10"/>
      <c r="E27" s="16"/>
      <c r="F27" s="21">
        <v>137</v>
      </c>
      <c r="G27" s="24"/>
      <c r="H27" s="28"/>
      <c r="I27" s="21">
        <v>124</v>
      </c>
      <c r="J27" s="24"/>
      <c r="K27" s="28"/>
      <c r="L27" s="21">
        <v>131</v>
      </c>
      <c r="M27" s="24"/>
      <c r="N27" s="28"/>
      <c r="O27" s="21">
        <f t="shared" si="0"/>
        <v>255</v>
      </c>
      <c r="P27" s="24"/>
      <c r="Q27" s="24"/>
      <c r="R27" s="28"/>
      <c r="S27" s="7" t="s">
        <v>104</v>
      </c>
      <c r="T27" s="10"/>
      <c r="U27" s="10"/>
      <c r="V27" s="10"/>
      <c r="W27" s="10"/>
      <c r="X27" s="10"/>
      <c r="Y27" s="10"/>
      <c r="Z27" s="16"/>
      <c r="AA27" s="21">
        <v>153</v>
      </c>
      <c r="AB27" s="24"/>
      <c r="AC27" s="24"/>
      <c r="AD27" s="28"/>
      <c r="AE27" s="21">
        <v>127</v>
      </c>
      <c r="AF27" s="24"/>
      <c r="AG27" s="24"/>
      <c r="AH27" s="28"/>
      <c r="AI27" s="21">
        <v>99</v>
      </c>
      <c r="AJ27" s="24"/>
      <c r="AK27" s="24"/>
      <c r="AL27" s="28"/>
      <c r="AM27" s="39">
        <f t="shared" si="1"/>
        <v>226</v>
      </c>
      <c r="AN27" s="39"/>
      <c r="AO27" s="39"/>
      <c r="AP27" s="39"/>
      <c r="AR27" s="3"/>
    </row>
    <row r="28" spans="2:47" s="4" customFormat="1" ht="22.5" customHeight="1">
      <c r="B28" s="7" t="s">
        <v>120</v>
      </c>
      <c r="C28" s="10"/>
      <c r="D28" s="10"/>
      <c r="E28" s="16"/>
      <c r="F28" s="21">
        <v>54</v>
      </c>
      <c r="G28" s="24"/>
      <c r="H28" s="28"/>
      <c r="I28" s="21">
        <v>43</v>
      </c>
      <c r="J28" s="24"/>
      <c r="K28" s="28"/>
      <c r="L28" s="21">
        <v>54</v>
      </c>
      <c r="M28" s="24"/>
      <c r="N28" s="28"/>
      <c r="O28" s="21">
        <f t="shared" si="0"/>
        <v>97</v>
      </c>
      <c r="P28" s="24"/>
      <c r="Q28" s="24"/>
      <c r="R28" s="28"/>
      <c r="S28" s="7" t="s">
        <v>122</v>
      </c>
      <c r="T28" s="10"/>
      <c r="U28" s="10"/>
      <c r="V28" s="10"/>
      <c r="W28" s="10"/>
      <c r="X28" s="10"/>
      <c r="Y28" s="10"/>
      <c r="Z28" s="16"/>
      <c r="AA28" s="21">
        <v>195</v>
      </c>
      <c r="AB28" s="24"/>
      <c r="AC28" s="24"/>
      <c r="AD28" s="28"/>
      <c r="AE28" s="21">
        <v>161</v>
      </c>
      <c r="AF28" s="24"/>
      <c r="AG28" s="24"/>
      <c r="AH28" s="28"/>
      <c r="AI28" s="21">
        <v>188</v>
      </c>
      <c r="AJ28" s="24"/>
      <c r="AK28" s="24"/>
      <c r="AL28" s="28"/>
      <c r="AM28" s="39">
        <f t="shared" si="1"/>
        <v>349</v>
      </c>
      <c r="AN28" s="39"/>
      <c r="AO28" s="39"/>
      <c r="AP28" s="39"/>
      <c r="AR28" s="37"/>
      <c r="AS28" s="37" t="s">
        <v>84</v>
      </c>
      <c r="AT28" s="37" t="s">
        <v>124</v>
      </c>
      <c r="AU28" s="37" t="s">
        <v>126</v>
      </c>
    </row>
    <row r="29" spans="2:47" s="4" customFormat="1" ht="22.5" customHeight="1">
      <c r="B29" s="7" t="s">
        <v>128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80</v>
      </c>
      <c r="M29" s="24"/>
      <c r="N29" s="28"/>
      <c r="O29" s="21">
        <f t="shared" si="0"/>
        <v>141</v>
      </c>
      <c r="P29" s="24"/>
      <c r="Q29" s="24"/>
      <c r="R29" s="28"/>
      <c r="S29" s="7" t="s">
        <v>78</v>
      </c>
      <c r="T29" s="10"/>
      <c r="U29" s="10"/>
      <c r="V29" s="10"/>
      <c r="W29" s="10"/>
      <c r="X29" s="10"/>
      <c r="Y29" s="10"/>
      <c r="Z29" s="16"/>
      <c r="AA29" s="21">
        <v>184</v>
      </c>
      <c r="AB29" s="24"/>
      <c r="AC29" s="24"/>
      <c r="AD29" s="28"/>
      <c r="AE29" s="21">
        <v>185</v>
      </c>
      <c r="AF29" s="24"/>
      <c r="AG29" s="24"/>
      <c r="AH29" s="28"/>
      <c r="AI29" s="21">
        <v>135</v>
      </c>
      <c r="AJ29" s="24"/>
      <c r="AK29" s="24"/>
      <c r="AL29" s="28"/>
      <c r="AM29" s="39">
        <f t="shared" si="1"/>
        <v>320</v>
      </c>
      <c r="AN29" s="39"/>
      <c r="AO29" s="39"/>
      <c r="AP29" s="39"/>
      <c r="AR29" s="37" t="s">
        <v>15</v>
      </c>
      <c r="AS29" s="42">
        <f>AE31</f>
        <v>10976</v>
      </c>
      <c r="AT29" s="42">
        <v>4165</v>
      </c>
      <c r="AU29" s="43">
        <f>IF(OR(AS29=0,AT29=0),"",ROUNDDOWN(AT29/AS29,4))</f>
        <v>0.37940000000000002</v>
      </c>
    </row>
    <row r="30" spans="2:47" s="4" customFormat="1" ht="22.5" customHeight="1">
      <c r="B30" s="7" t="s">
        <v>19</v>
      </c>
      <c r="C30" s="10"/>
      <c r="D30" s="10"/>
      <c r="E30" s="16"/>
      <c r="F30" s="21">
        <v>1471</v>
      </c>
      <c r="G30" s="24"/>
      <c r="H30" s="28"/>
      <c r="I30" s="21">
        <v>1404</v>
      </c>
      <c r="J30" s="24"/>
      <c r="K30" s="28"/>
      <c r="L30" s="21">
        <v>1556</v>
      </c>
      <c r="M30" s="24"/>
      <c r="N30" s="28"/>
      <c r="O30" s="21">
        <f t="shared" si="0"/>
        <v>2960</v>
      </c>
      <c r="P30" s="24"/>
      <c r="Q30" s="24"/>
      <c r="R30" s="28"/>
      <c r="S30" s="7" t="s">
        <v>98</v>
      </c>
      <c r="T30" s="10"/>
      <c r="U30" s="10"/>
      <c r="V30" s="10"/>
      <c r="W30" s="10"/>
      <c r="X30" s="10"/>
      <c r="Y30" s="10"/>
      <c r="Z30" s="16"/>
      <c r="AA30" s="21">
        <v>46</v>
      </c>
      <c r="AB30" s="24"/>
      <c r="AC30" s="24"/>
      <c r="AD30" s="28"/>
      <c r="AE30" s="21">
        <v>41</v>
      </c>
      <c r="AF30" s="24"/>
      <c r="AG30" s="24"/>
      <c r="AH30" s="28"/>
      <c r="AI30" s="21">
        <v>47</v>
      </c>
      <c r="AJ30" s="24"/>
      <c r="AK30" s="24"/>
      <c r="AL30" s="28"/>
      <c r="AM30" s="39">
        <f t="shared" si="1"/>
        <v>88</v>
      </c>
      <c r="AN30" s="39"/>
      <c r="AO30" s="39"/>
      <c r="AP30" s="39"/>
      <c r="AR30" s="37" t="s">
        <v>25</v>
      </c>
      <c r="AS30" s="42">
        <f>AI31</f>
        <v>11960</v>
      </c>
      <c r="AT30" s="42">
        <v>5686</v>
      </c>
      <c r="AU30" s="43">
        <f>IF(OR(AS30=0,AT30=0),"",ROUNDDOWN(AT30/AS30,4))</f>
        <v>0.47539999999999999</v>
      </c>
    </row>
    <row r="31" spans="2:47" s="4" customFormat="1" ht="22.5" customHeight="1">
      <c r="B31" s="7" t="s">
        <v>64</v>
      </c>
      <c r="C31" s="10"/>
      <c r="D31" s="10"/>
      <c r="E31" s="16"/>
      <c r="F31" s="21">
        <v>525</v>
      </c>
      <c r="G31" s="24"/>
      <c r="H31" s="28"/>
      <c r="I31" s="21">
        <v>519</v>
      </c>
      <c r="J31" s="24"/>
      <c r="K31" s="28"/>
      <c r="L31" s="21">
        <v>534</v>
      </c>
      <c r="M31" s="24"/>
      <c r="N31" s="28"/>
      <c r="O31" s="21">
        <f t="shared" si="0"/>
        <v>1053</v>
      </c>
      <c r="P31" s="24"/>
      <c r="Q31" s="24"/>
      <c r="R31" s="28"/>
      <c r="S31" s="7" t="s">
        <v>29</v>
      </c>
      <c r="T31" s="10"/>
      <c r="U31" s="10"/>
      <c r="V31" s="10"/>
      <c r="W31" s="10"/>
      <c r="X31" s="10"/>
      <c r="Y31" s="10"/>
      <c r="Z31" s="16"/>
      <c r="AA31" s="21">
        <f>SUM(F8:H32,AA8:AD30)</f>
        <v>11941</v>
      </c>
      <c r="AB31" s="24"/>
      <c r="AC31" s="24"/>
      <c r="AD31" s="28"/>
      <c r="AE31" s="21">
        <f>SUM(I8:K32,AE8:AH30)</f>
        <v>10976</v>
      </c>
      <c r="AF31" s="24"/>
      <c r="AG31" s="24"/>
      <c r="AH31" s="28"/>
      <c r="AI31" s="21">
        <f>SUM(L8:N32,AI8:AL30)</f>
        <v>11960</v>
      </c>
      <c r="AJ31" s="24"/>
      <c r="AK31" s="24"/>
      <c r="AL31" s="28"/>
      <c r="AM31" s="39">
        <f t="shared" si="1"/>
        <v>22936</v>
      </c>
      <c r="AN31" s="39"/>
      <c r="AO31" s="39"/>
      <c r="AP31" s="39"/>
      <c r="AR31" s="37" t="s">
        <v>27</v>
      </c>
      <c r="AS31" s="42">
        <f>AM31</f>
        <v>22936</v>
      </c>
      <c r="AT31" s="42">
        <f>AT29+AT30</f>
        <v>9851</v>
      </c>
      <c r="AU31" s="43">
        <f>IF(OR(AS31=0,AT31=0),"",ROUNDDOWN(AT31/AS31,4))</f>
        <v>0.4294</v>
      </c>
    </row>
    <row r="32" spans="2:47" s="4" customFormat="1" ht="22.5" customHeight="1">
      <c r="B32" s="8" t="s">
        <v>62</v>
      </c>
      <c r="C32" s="11"/>
      <c r="D32" s="11"/>
      <c r="E32" s="17"/>
      <c r="F32" s="22">
        <v>403</v>
      </c>
      <c r="G32" s="25"/>
      <c r="H32" s="29"/>
      <c r="I32" s="22">
        <v>355</v>
      </c>
      <c r="J32" s="25"/>
      <c r="K32" s="29"/>
      <c r="L32" s="22">
        <v>396</v>
      </c>
      <c r="M32" s="25"/>
      <c r="N32" s="29"/>
      <c r="O32" s="22">
        <f t="shared" si="0"/>
        <v>751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R32" s="3"/>
    </row>
    <row r="33" spans="3:39" ht="15.75" customHeight="1"/>
    <row r="34" spans="3:39" ht="18.75" customHeight="1">
      <c r="D34" s="14" t="s">
        <v>130</v>
      </c>
      <c r="E34" s="18">
        <v>-65</v>
      </c>
      <c r="F34" s="18"/>
      <c r="G34" s="1" t="s">
        <v>17</v>
      </c>
      <c r="L34" s="1" t="s">
        <v>132</v>
      </c>
      <c r="O34" s="19">
        <v>-453</v>
      </c>
      <c r="P34" s="19"/>
      <c r="Q34" s="19"/>
      <c r="R34" s="19"/>
      <c r="S34" s="1" t="s">
        <v>17</v>
      </c>
      <c r="AG34" s="14" t="s">
        <v>134</v>
      </c>
      <c r="AH34" s="14">
        <f>AT31</f>
        <v>9851</v>
      </c>
      <c r="AI34" s="14"/>
      <c r="AJ34" s="14"/>
      <c r="AK34" s="14"/>
      <c r="AL34" s="14"/>
      <c r="AM34" s="1" t="s">
        <v>17</v>
      </c>
    </row>
    <row r="35" spans="3:39" ht="6" customHeight="1"/>
    <row r="36" spans="3:39" ht="18.75" customHeight="1">
      <c r="D36" s="14" t="s">
        <v>130</v>
      </c>
      <c r="E36" s="19">
        <v>7</v>
      </c>
      <c r="F36" s="19"/>
      <c r="G36" s="1" t="s">
        <v>23</v>
      </c>
      <c r="L36" s="1" t="s">
        <v>132</v>
      </c>
      <c r="O36" s="19">
        <v>-83</v>
      </c>
      <c r="P36" s="19"/>
      <c r="Q36" s="19"/>
      <c r="R36" s="19"/>
      <c r="S36" s="1" t="s">
        <v>23</v>
      </c>
      <c r="Y36" s="1" t="s">
        <v>135</v>
      </c>
      <c r="AG36" s="14" t="s">
        <v>15</v>
      </c>
      <c r="AH36" s="14">
        <f>AT29</f>
        <v>4165</v>
      </c>
      <c r="AI36" s="14"/>
      <c r="AJ36" s="14"/>
      <c r="AK36" s="14"/>
      <c r="AL36" s="14"/>
      <c r="AM36" s="1" t="s">
        <v>17</v>
      </c>
    </row>
    <row r="37" spans="3:39" ht="6" customHeight="1">
      <c r="AG37" s="14"/>
    </row>
    <row r="38" spans="3:39" ht="18.75" customHeight="1">
      <c r="C38" s="12" t="s">
        <v>137</v>
      </c>
      <c r="AG38" s="14" t="s">
        <v>25</v>
      </c>
      <c r="AH38" s="14">
        <f>AT30</f>
        <v>5686</v>
      </c>
      <c r="AI38" s="14"/>
      <c r="AJ38" s="14"/>
      <c r="AK38" s="14"/>
      <c r="AL38" s="14"/>
      <c r="AM38" s="1" t="s">
        <v>17</v>
      </c>
    </row>
    <row r="39" spans="3:39" ht="6" customHeight="1">
      <c r="AG39" s="14"/>
    </row>
    <row r="40" spans="3:39" ht="18.75" customHeight="1">
      <c r="C40" s="13" t="s">
        <v>139</v>
      </c>
      <c r="AG40" s="14" t="s">
        <v>126</v>
      </c>
      <c r="AH40" s="35">
        <f>IF(OR(AH34=0,AM31=0),"",ROUNDDOWN(AH34/AM31*100,2))</f>
        <v>42.94</v>
      </c>
      <c r="AI40" s="35"/>
      <c r="AJ40" s="35"/>
      <c r="AK40" s="35"/>
      <c r="AL40" s="35"/>
      <c r="AM40" s="1" t="s">
        <v>140</v>
      </c>
    </row>
    <row r="42" spans="3:39">
      <c r="C42" s="1" t="s">
        <v>142</v>
      </c>
      <c r="H42" s="1">
        <v>7</v>
      </c>
      <c r="I42" s="1" t="s">
        <v>17</v>
      </c>
      <c r="L42" s="1" t="s">
        <v>144</v>
      </c>
      <c r="T42" s="1">
        <v>3</v>
      </c>
      <c r="U42" s="1">
        <v>4</v>
      </c>
      <c r="V42" s="1" t="s">
        <v>17</v>
      </c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8"/>
  <printOptions horizontalCentered="1"/>
  <pageMargins left="0.78740157480314965" right="0.78740157480314965" top="0.98425196850393681" bottom="0.98425196850393681" header="0.51181102362204722" footer="0.51181102362204722"/>
  <pageSetup paperSize="9" scale="94" fitToWidth="1" fitToHeight="1" orientation="portrait" usePrinterDefaults="1" r:id="rId1"/>
  <headerFooter alignWithMargins="0"/>
  <colBreaks count="1" manualBreakCount="1">
    <brk id="43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4" sqref="B4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 t="s">
        <v>146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1798</v>
      </c>
      <c r="G8" s="23"/>
      <c r="H8" s="27"/>
      <c r="I8" s="20">
        <v>1738</v>
      </c>
      <c r="J8" s="23"/>
      <c r="K8" s="27"/>
      <c r="L8" s="20">
        <v>1883</v>
      </c>
      <c r="M8" s="23"/>
      <c r="N8" s="27"/>
      <c r="O8" s="20">
        <f t="shared" ref="O8:O32" si="0">I8+L8</f>
        <v>3621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484</v>
      </c>
      <c r="AB8" s="23"/>
      <c r="AC8" s="23"/>
      <c r="AD8" s="27"/>
      <c r="AE8" s="20">
        <v>485</v>
      </c>
      <c r="AF8" s="23"/>
      <c r="AG8" s="23"/>
      <c r="AH8" s="27"/>
      <c r="AI8" s="20">
        <v>498</v>
      </c>
      <c r="AJ8" s="23"/>
      <c r="AK8" s="23"/>
      <c r="AL8" s="27"/>
      <c r="AM8" s="38">
        <f t="shared" ref="AM8:AM31" si="1">AE8+AI8</f>
        <v>983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99</v>
      </c>
      <c r="G9" s="24"/>
      <c r="H9" s="28"/>
      <c r="I9" s="21">
        <v>86</v>
      </c>
      <c r="J9" s="24"/>
      <c r="K9" s="28"/>
      <c r="L9" s="21">
        <v>71</v>
      </c>
      <c r="M9" s="24"/>
      <c r="N9" s="28"/>
      <c r="O9" s="21">
        <f t="shared" si="0"/>
        <v>157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57</v>
      </c>
      <c r="AB9" s="24"/>
      <c r="AC9" s="24"/>
      <c r="AD9" s="28"/>
      <c r="AE9" s="21">
        <v>53</v>
      </c>
      <c r="AF9" s="24"/>
      <c r="AG9" s="24"/>
      <c r="AH9" s="28"/>
      <c r="AI9" s="21">
        <v>56</v>
      </c>
      <c r="AJ9" s="24"/>
      <c r="AK9" s="24"/>
      <c r="AL9" s="28"/>
      <c r="AM9" s="39">
        <f t="shared" si="1"/>
        <v>109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210</v>
      </c>
      <c r="G10" s="24"/>
      <c r="H10" s="28"/>
      <c r="I10" s="21">
        <v>172</v>
      </c>
      <c r="J10" s="24"/>
      <c r="K10" s="28"/>
      <c r="L10" s="21">
        <v>193</v>
      </c>
      <c r="M10" s="24"/>
      <c r="N10" s="28"/>
      <c r="O10" s="21">
        <f t="shared" si="0"/>
        <v>365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266</v>
      </c>
      <c r="AB10" s="24"/>
      <c r="AC10" s="24"/>
      <c r="AD10" s="28"/>
      <c r="AE10" s="21">
        <v>262</v>
      </c>
      <c r="AF10" s="24"/>
      <c r="AG10" s="24"/>
      <c r="AH10" s="28"/>
      <c r="AI10" s="21">
        <v>275</v>
      </c>
      <c r="AJ10" s="24"/>
      <c r="AK10" s="24"/>
      <c r="AL10" s="28"/>
      <c r="AM10" s="39">
        <f t="shared" si="1"/>
        <v>537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111</v>
      </c>
      <c r="G11" s="24"/>
      <c r="H11" s="28"/>
      <c r="I11" s="21">
        <v>93</v>
      </c>
      <c r="J11" s="24"/>
      <c r="K11" s="28"/>
      <c r="L11" s="21">
        <v>114</v>
      </c>
      <c r="M11" s="24"/>
      <c r="N11" s="28"/>
      <c r="O11" s="21">
        <f t="shared" si="0"/>
        <v>207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423</v>
      </c>
      <c r="AB11" s="24"/>
      <c r="AC11" s="24"/>
      <c r="AD11" s="28"/>
      <c r="AE11" s="21">
        <v>436</v>
      </c>
      <c r="AF11" s="24"/>
      <c r="AG11" s="24"/>
      <c r="AH11" s="28"/>
      <c r="AI11" s="21">
        <v>492</v>
      </c>
      <c r="AJ11" s="24"/>
      <c r="AK11" s="24"/>
      <c r="AL11" s="28"/>
      <c r="AM11" s="39">
        <f t="shared" si="1"/>
        <v>928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169</v>
      </c>
      <c r="G12" s="24"/>
      <c r="H12" s="28"/>
      <c r="I12" s="21">
        <v>160</v>
      </c>
      <c r="J12" s="24"/>
      <c r="K12" s="28"/>
      <c r="L12" s="21">
        <v>163</v>
      </c>
      <c r="M12" s="24"/>
      <c r="N12" s="28"/>
      <c r="O12" s="21">
        <f t="shared" si="0"/>
        <v>323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166</v>
      </c>
      <c r="AB12" s="24"/>
      <c r="AC12" s="24"/>
      <c r="AD12" s="28"/>
      <c r="AE12" s="21">
        <v>141</v>
      </c>
      <c r="AF12" s="24"/>
      <c r="AG12" s="24"/>
      <c r="AH12" s="28"/>
      <c r="AI12" s="21">
        <v>167</v>
      </c>
      <c r="AJ12" s="24"/>
      <c r="AK12" s="24"/>
      <c r="AL12" s="28"/>
      <c r="AM12" s="39">
        <f t="shared" si="1"/>
        <v>308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92</v>
      </c>
      <c r="J13" s="24"/>
      <c r="K13" s="28"/>
      <c r="L13" s="21">
        <v>93</v>
      </c>
      <c r="M13" s="24"/>
      <c r="N13" s="28"/>
      <c r="O13" s="21">
        <f t="shared" si="0"/>
        <v>185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132</v>
      </c>
      <c r="AB13" s="24"/>
      <c r="AC13" s="24"/>
      <c r="AD13" s="28"/>
      <c r="AE13" s="21">
        <v>116</v>
      </c>
      <c r="AF13" s="24"/>
      <c r="AG13" s="24"/>
      <c r="AH13" s="28"/>
      <c r="AI13" s="21">
        <v>127</v>
      </c>
      <c r="AJ13" s="24"/>
      <c r="AK13" s="24"/>
      <c r="AL13" s="28"/>
      <c r="AM13" s="39">
        <f t="shared" si="1"/>
        <v>243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1303</v>
      </c>
      <c r="AB14" s="24"/>
      <c r="AC14" s="24"/>
      <c r="AD14" s="28"/>
      <c r="AE14" s="21">
        <v>1195</v>
      </c>
      <c r="AF14" s="24"/>
      <c r="AG14" s="24"/>
      <c r="AH14" s="28"/>
      <c r="AI14" s="21">
        <v>1311</v>
      </c>
      <c r="AJ14" s="24"/>
      <c r="AK14" s="24"/>
      <c r="AL14" s="28"/>
      <c r="AM14" s="39">
        <f t="shared" si="1"/>
        <v>2506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246</v>
      </c>
      <c r="G15" s="24"/>
      <c r="H15" s="28"/>
      <c r="I15" s="21">
        <v>245</v>
      </c>
      <c r="J15" s="24"/>
      <c r="K15" s="28"/>
      <c r="L15" s="21">
        <v>275</v>
      </c>
      <c r="M15" s="24"/>
      <c r="N15" s="28"/>
      <c r="O15" s="21">
        <f t="shared" si="0"/>
        <v>520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19</v>
      </c>
      <c r="AB15" s="24"/>
      <c r="AC15" s="24"/>
      <c r="AD15" s="28"/>
      <c r="AE15" s="21">
        <v>9</v>
      </c>
      <c r="AF15" s="24"/>
      <c r="AG15" s="24"/>
      <c r="AH15" s="28"/>
      <c r="AI15" s="21">
        <v>16</v>
      </c>
      <c r="AJ15" s="24"/>
      <c r="AK15" s="24"/>
      <c r="AL15" s="28"/>
      <c r="AM15" s="39">
        <f t="shared" si="1"/>
        <v>25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233</v>
      </c>
      <c r="G16" s="24"/>
      <c r="H16" s="28"/>
      <c r="I16" s="21">
        <v>200</v>
      </c>
      <c r="J16" s="24"/>
      <c r="K16" s="28"/>
      <c r="L16" s="21">
        <v>238</v>
      </c>
      <c r="M16" s="24"/>
      <c r="N16" s="28"/>
      <c r="O16" s="21">
        <f t="shared" si="0"/>
        <v>438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57</v>
      </c>
      <c r="AB16" s="24"/>
      <c r="AC16" s="24"/>
      <c r="AD16" s="28"/>
      <c r="AE16" s="21">
        <v>43</v>
      </c>
      <c r="AF16" s="24"/>
      <c r="AG16" s="24"/>
      <c r="AH16" s="28"/>
      <c r="AI16" s="21">
        <v>52</v>
      </c>
      <c r="AJ16" s="24"/>
      <c r="AK16" s="24"/>
      <c r="AL16" s="28"/>
      <c r="AM16" s="39">
        <f t="shared" si="1"/>
        <v>95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151</v>
      </c>
      <c r="G17" s="24"/>
      <c r="H17" s="28"/>
      <c r="I17" s="21">
        <v>185</v>
      </c>
      <c r="J17" s="24"/>
      <c r="K17" s="28"/>
      <c r="L17" s="21">
        <v>204</v>
      </c>
      <c r="M17" s="24"/>
      <c r="N17" s="28"/>
      <c r="O17" s="21">
        <f t="shared" si="0"/>
        <v>389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236</v>
      </c>
      <c r="AB17" s="24"/>
      <c r="AC17" s="24"/>
      <c r="AD17" s="28"/>
      <c r="AE17" s="21">
        <v>221</v>
      </c>
      <c r="AF17" s="24"/>
      <c r="AG17" s="24"/>
      <c r="AH17" s="28"/>
      <c r="AI17" s="21">
        <v>238</v>
      </c>
      <c r="AJ17" s="24"/>
      <c r="AK17" s="24"/>
      <c r="AL17" s="28"/>
      <c r="AM17" s="39">
        <f t="shared" si="1"/>
        <v>459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147</v>
      </c>
      <c r="G18" s="24"/>
      <c r="H18" s="28"/>
      <c r="I18" s="21">
        <v>147</v>
      </c>
      <c r="J18" s="24"/>
      <c r="K18" s="28"/>
      <c r="L18" s="21">
        <v>172</v>
      </c>
      <c r="M18" s="24"/>
      <c r="N18" s="28"/>
      <c r="O18" s="21">
        <f t="shared" si="0"/>
        <v>319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223</v>
      </c>
      <c r="AB18" s="24"/>
      <c r="AC18" s="24"/>
      <c r="AD18" s="28"/>
      <c r="AE18" s="21">
        <v>176</v>
      </c>
      <c r="AF18" s="24"/>
      <c r="AG18" s="24"/>
      <c r="AH18" s="28"/>
      <c r="AI18" s="21">
        <v>193</v>
      </c>
      <c r="AJ18" s="24"/>
      <c r="AK18" s="24"/>
      <c r="AL18" s="28"/>
      <c r="AM18" s="39">
        <f t="shared" si="1"/>
        <v>369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142</v>
      </c>
      <c r="G19" s="24"/>
      <c r="H19" s="28"/>
      <c r="I19" s="21">
        <v>135</v>
      </c>
      <c r="J19" s="24"/>
      <c r="K19" s="28"/>
      <c r="L19" s="21">
        <v>142</v>
      </c>
      <c r="M19" s="24"/>
      <c r="N19" s="28"/>
      <c r="O19" s="21">
        <f t="shared" si="0"/>
        <v>277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67</v>
      </c>
      <c r="AB19" s="24"/>
      <c r="AC19" s="24"/>
      <c r="AD19" s="28"/>
      <c r="AE19" s="21">
        <v>46</v>
      </c>
      <c r="AF19" s="24"/>
      <c r="AG19" s="24"/>
      <c r="AH19" s="28"/>
      <c r="AI19" s="21">
        <v>58</v>
      </c>
      <c r="AJ19" s="24"/>
      <c r="AK19" s="24"/>
      <c r="AL19" s="28"/>
      <c r="AM19" s="39">
        <f t="shared" si="1"/>
        <v>104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69</v>
      </c>
      <c r="G20" s="24"/>
      <c r="H20" s="28"/>
      <c r="I20" s="21">
        <v>59</v>
      </c>
      <c r="J20" s="24"/>
      <c r="K20" s="28"/>
      <c r="L20" s="21">
        <v>58</v>
      </c>
      <c r="M20" s="24"/>
      <c r="N20" s="28"/>
      <c r="O20" s="21">
        <f t="shared" si="0"/>
        <v>117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90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217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78</v>
      </c>
      <c r="G21" s="24"/>
      <c r="H21" s="28"/>
      <c r="I21" s="21">
        <v>47</v>
      </c>
      <c r="J21" s="24"/>
      <c r="K21" s="28"/>
      <c r="L21" s="21">
        <v>66</v>
      </c>
      <c r="M21" s="24"/>
      <c r="N21" s="28"/>
      <c r="O21" s="21">
        <f t="shared" si="0"/>
        <v>113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103</v>
      </c>
      <c r="AB21" s="24"/>
      <c r="AC21" s="24"/>
      <c r="AD21" s="28"/>
      <c r="AE21" s="21">
        <v>88</v>
      </c>
      <c r="AF21" s="24"/>
      <c r="AG21" s="24"/>
      <c r="AH21" s="28"/>
      <c r="AI21" s="21">
        <v>108</v>
      </c>
      <c r="AJ21" s="24"/>
      <c r="AK21" s="24"/>
      <c r="AL21" s="28"/>
      <c r="AM21" s="39">
        <f t="shared" si="1"/>
        <v>196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43</v>
      </c>
      <c r="G22" s="24"/>
      <c r="H22" s="28"/>
      <c r="I22" s="21">
        <v>33</v>
      </c>
      <c r="J22" s="24"/>
      <c r="K22" s="28"/>
      <c r="L22" s="21">
        <v>42</v>
      </c>
      <c r="M22" s="24"/>
      <c r="N22" s="28"/>
      <c r="O22" s="21">
        <f t="shared" si="0"/>
        <v>75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240</v>
      </c>
      <c r="AB22" s="24"/>
      <c r="AC22" s="24"/>
      <c r="AD22" s="28"/>
      <c r="AE22" s="21">
        <v>231</v>
      </c>
      <c r="AF22" s="24"/>
      <c r="AG22" s="24"/>
      <c r="AH22" s="28"/>
      <c r="AI22" s="21">
        <v>269</v>
      </c>
      <c r="AJ22" s="24"/>
      <c r="AK22" s="24"/>
      <c r="AL22" s="28"/>
      <c r="AM22" s="39">
        <f t="shared" si="1"/>
        <v>500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169</v>
      </c>
      <c r="G23" s="24"/>
      <c r="H23" s="28"/>
      <c r="I23" s="21">
        <v>144</v>
      </c>
      <c r="J23" s="24"/>
      <c r="K23" s="28"/>
      <c r="L23" s="21">
        <v>168</v>
      </c>
      <c r="M23" s="24"/>
      <c r="N23" s="28"/>
      <c r="O23" s="21">
        <f t="shared" si="0"/>
        <v>312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19</v>
      </c>
      <c r="AB23" s="24"/>
      <c r="AC23" s="24"/>
      <c r="AD23" s="28"/>
      <c r="AE23" s="21">
        <v>11</v>
      </c>
      <c r="AF23" s="24"/>
      <c r="AG23" s="24"/>
      <c r="AH23" s="28"/>
      <c r="AI23" s="21">
        <v>16</v>
      </c>
      <c r="AJ23" s="24"/>
      <c r="AK23" s="24"/>
      <c r="AL23" s="28"/>
      <c r="AM23" s="39">
        <f t="shared" si="1"/>
        <v>27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216</v>
      </c>
      <c r="G24" s="24"/>
      <c r="H24" s="28"/>
      <c r="I24" s="21">
        <v>203</v>
      </c>
      <c r="J24" s="24"/>
      <c r="K24" s="28"/>
      <c r="L24" s="21">
        <v>223</v>
      </c>
      <c r="M24" s="24"/>
      <c r="N24" s="28"/>
      <c r="O24" s="21">
        <f t="shared" si="0"/>
        <v>426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135</v>
      </c>
      <c r="AB24" s="24"/>
      <c r="AC24" s="24"/>
      <c r="AD24" s="28"/>
      <c r="AE24" s="21">
        <v>108</v>
      </c>
      <c r="AF24" s="24"/>
      <c r="AG24" s="24"/>
      <c r="AH24" s="28"/>
      <c r="AI24" s="21">
        <v>118</v>
      </c>
      <c r="AJ24" s="24"/>
      <c r="AK24" s="24"/>
      <c r="AL24" s="28"/>
      <c r="AM24" s="39">
        <f t="shared" si="1"/>
        <v>226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168</v>
      </c>
      <c r="G25" s="24"/>
      <c r="H25" s="28"/>
      <c r="I25" s="21">
        <v>149</v>
      </c>
      <c r="J25" s="24"/>
      <c r="K25" s="28"/>
      <c r="L25" s="21">
        <v>163</v>
      </c>
      <c r="M25" s="24"/>
      <c r="N25" s="28"/>
      <c r="O25" s="21">
        <f t="shared" si="0"/>
        <v>312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235</v>
      </c>
      <c r="AB25" s="24"/>
      <c r="AC25" s="24"/>
      <c r="AD25" s="28"/>
      <c r="AE25" s="21">
        <v>180</v>
      </c>
      <c r="AF25" s="24"/>
      <c r="AG25" s="24"/>
      <c r="AH25" s="28"/>
      <c r="AI25" s="21">
        <v>192</v>
      </c>
      <c r="AJ25" s="24"/>
      <c r="AK25" s="24"/>
      <c r="AL25" s="28"/>
      <c r="AM25" s="39">
        <f t="shared" si="1"/>
        <v>372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174</v>
      </c>
      <c r="G26" s="24"/>
      <c r="H26" s="28"/>
      <c r="I26" s="21">
        <v>162</v>
      </c>
      <c r="J26" s="24"/>
      <c r="K26" s="28"/>
      <c r="L26" s="21">
        <v>168</v>
      </c>
      <c r="M26" s="24"/>
      <c r="N26" s="28"/>
      <c r="O26" s="21">
        <f t="shared" si="0"/>
        <v>330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140</v>
      </c>
      <c r="AB26" s="24"/>
      <c r="AC26" s="24"/>
      <c r="AD26" s="28"/>
      <c r="AE26" s="21">
        <v>125</v>
      </c>
      <c r="AF26" s="24"/>
      <c r="AG26" s="24"/>
      <c r="AH26" s="28"/>
      <c r="AI26" s="21">
        <v>136</v>
      </c>
      <c r="AJ26" s="24"/>
      <c r="AK26" s="24"/>
      <c r="AL26" s="28"/>
      <c r="AM26" s="39">
        <f t="shared" si="1"/>
        <v>261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128</v>
      </c>
      <c r="J27" s="24"/>
      <c r="K27" s="28"/>
      <c r="L27" s="21">
        <v>138</v>
      </c>
      <c r="M27" s="24"/>
      <c r="N27" s="28"/>
      <c r="O27" s="21">
        <f t="shared" si="0"/>
        <v>266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159</v>
      </c>
      <c r="AB27" s="24"/>
      <c r="AC27" s="24"/>
      <c r="AD27" s="28"/>
      <c r="AE27" s="21">
        <v>135</v>
      </c>
      <c r="AF27" s="24"/>
      <c r="AG27" s="24"/>
      <c r="AH27" s="28"/>
      <c r="AI27" s="21">
        <v>103</v>
      </c>
      <c r="AJ27" s="24"/>
      <c r="AK27" s="24"/>
      <c r="AL27" s="28"/>
      <c r="AM27" s="39">
        <f t="shared" si="1"/>
        <v>238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162</v>
      </c>
      <c r="AF28" s="24"/>
      <c r="AG28" s="24"/>
      <c r="AH28" s="28"/>
      <c r="AI28" s="21">
        <v>189</v>
      </c>
      <c r="AJ28" s="24"/>
      <c r="AK28" s="24"/>
      <c r="AL28" s="28"/>
      <c r="AM28" s="39">
        <f t="shared" si="1"/>
        <v>351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63</v>
      </c>
      <c r="J29" s="24"/>
      <c r="K29" s="28"/>
      <c r="L29" s="21">
        <v>84</v>
      </c>
      <c r="M29" s="24"/>
      <c r="N29" s="28"/>
      <c r="O29" s="21">
        <f t="shared" si="0"/>
        <v>147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182</v>
      </c>
      <c r="AB29" s="24"/>
      <c r="AC29" s="24"/>
      <c r="AD29" s="28"/>
      <c r="AE29" s="21">
        <v>178</v>
      </c>
      <c r="AF29" s="24"/>
      <c r="AG29" s="24"/>
      <c r="AH29" s="28"/>
      <c r="AI29" s="21">
        <v>134</v>
      </c>
      <c r="AJ29" s="24"/>
      <c r="AK29" s="24"/>
      <c r="AL29" s="28"/>
      <c r="AM29" s="39">
        <f t="shared" si="1"/>
        <v>312</v>
      </c>
      <c r="AN29" s="39"/>
      <c r="AO29" s="39"/>
      <c r="AP29" s="39"/>
      <c r="AQ29" s="4"/>
      <c r="AR29" s="37" t="s">
        <v>14</v>
      </c>
      <c r="AS29" s="42">
        <f>AE31</f>
        <v>11149</v>
      </c>
      <c r="AT29" s="42">
        <v>4206</v>
      </c>
      <c r="AU29" s="43">
        <f>IF(OR(AS29=0,AT29=0),"",ROUNDDOWN(AT29/AS29,4))</f>
        <v>0.37719999999999998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1474</v>
      </c>
      <c r="G30" s="24"/>
      <c r="H30" s="28"/>
      <c r="I30" s="21">
        <v>1427</v>
      </c>
      <c r="J30" s="24"/>
      <c r="K30" s="28"/>
      <c r="L30" s="21">
        <v>1560</v>
      </c>
      <c r="M30" s="24"/>
      <c r="N30" s="28"/>
      <c r="O30" s="21">
        <f t="shared" si="0"/>
        <v>2987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12166</v>
      </c>
      <c r="AT30" s="42">
        <v>5728</v>
      </c>
      <c r="AU30" s="43">
        <f>IF(OR(AS30=0,AT30=0),"",ROUNDDOWN(AT30/AS30,4))</f>
        <v>0.4708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537</v>
      </c>
      <c r="G31" s="24"/>
      <c r="H31" s="28"/>
      <c r="I31" s="21">
        <v>538</v>
      </c>
      <c r="J31" s="24"/>
      <c r="K31" s="28"/>
      <c r="L31" s="21">
        <v>556</v>
      </c>
      <c r="M31" s="24"/>
      <c r="N31" s="28"/>
      <c r="O31" s="21">
        <f t="shared" si="0"/>
        <v>1094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12023</v>
      </c>
      <c r="AB31" s="24"/>
      <c r="AC31" s="24"/>
      <c r="AD31" s="28"/>
      <c r="AE31" s="21">
        <f>SUM(I8:K32,AE8:AH30)</f>
        <v>11149</v>
      </c>
      <c r="AF31" s="24"/>
      <c r="AG31" s="24"/>
      <c r="AH31" s="28"/>
      <c r="AI31" s="21">
        <f>SUM(L8:N32,AI8:AL30)</f>
        <v>12166</v>
      </c>
      <c r="AJ31" s="24"/>
      <c r="AK31" s="24"/>
      <c r="AL31" s="28"/>
      <c r="AM31" s="39">
        <f t="shared" si="1"/>
        <v>23315</v>
      </c>
      <c r="AN31" s="39"/>
      <c r="AO31" s="39"/>
      <c r="AP31" s="39"/>
      <c r="AQ31" s="4"/>
      <c r="AR31" s="37" t="s">
        <v>26</v>
      </c>
      <c r="AS31" s="42">
        <f>AM31</f>
        <v>23315</v>
      </c>
      <c r="AT31" s="42">
        <f>AT29+AT30</f>
        <v>9934</v>
      </c>
      <c r="AU31" s="43">
        <f>IF(OR(AS31=0,AT31=0),"",ROUNDDOWN(AT31/AS31,4))</f>
        <v>0.42599999999999999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408</v>
      </c>
      <c r="G32" s="25"/>
      <c r="H32" s="29"/>
      <c r="I32" s="22">
        <v>360</v>
      </c>
      <c r="J32" s="25"/>
      <c r="K32" s="29"/>
      <c r="L32" s="22">
        <v>411</v>
      </c>
      <c r="M32" s="25"/>
      <c r="N32" s="29"/>
      <c r="O32" s="22">
        <f t="shared" si="0"/>
        <v>771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-35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-502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9934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-11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-42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4206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5728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42.6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6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4</v>
      </c>
      <c r="U42" s="1">
        <v>4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4" sqref="B4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45107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1799</v>
      </c>
      <c r="G8" s="23"/>
      <c r="H8" s="27"/>
      <c r="I8" s="20">
        <v>1741</v>
      </c>
      <c r="J8" s="23"/>
      <c r="K8" s="27"/>
      <c r="L8" s="20">
        <v>1884</v>
      </c>
      <c r="M8" s="23"/>
      <c r="N8" s="27"/>
      <c r="O8" s="20">
        <f t="shared" ref="O8:O32" si="0">I8+L8</f>
        <v>3625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486</v>
      </c>
      <c r="AB8" s="23"/>
      <c r="AC8" s="23"/>
      <c r="AD8" s="27"/>
      <c r="AE8" s="20">
        <v>487</v>
      </c>
      <c r="AF8" s="23"/>
      <c r="AG8" s="23"/>
      <c r="AH8" s="27"/>
      <c r="AI8" s="20">
        <v>498</v>
      </c>
      <c r="AJ8" s="23"/>
      <c r="AK8" s="23"/>
      <c r="AL8" s="27"/>
      <c r="AM8" s="38">
        <f t="shared" ref="AM8:AM31" si="1">AE8+AI8</f>
        <v>985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101</v>
      </c>
      <c r="G9" s="24"/>
      <c r="H9" s="28"/>
      <c r="I9" s="21">
        <v>88</v>
      </c>
      <c r="J9" s="24"/>
      <c r="K9" s="28"/>
      <c r="L9" s="21">
        <v>71</v>
      </c>
      <c r="M9" s="24"/>
      <c r="N9" s="28"/>
      <c r="O9" s="21">
        <f t="shared" si="0"/>
        <v>159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57</v>
      </c>
      <c r="AB9" s="24"/>
      <c r="AC9" s="24"/>
      <c r="AD9" s="28"/>
      <c r="AE9" s="21">
        <v>53</v>
      </c>
      <c r="AF9" s="24"/>
      <c r="AG9" s="24"/>
      <c r="AH9" s="28"/>
      <c r="AI9" s="21">
        <v>56</v>
      </c>
      <c r="AJ9" s="24"/>
      <c r="AK9" s="24"/>
      <c r="AL9" s="28"/>
      <c r="AM9" s="39">
        <f t="shared" si="1"/>
        <v>109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209</v>
      </c>
      <c r="G10" s="24"/>
      <c r="H10" s="28"/>
      <c r="I10" s="21">
        <v>172</v>
      </c>
      <c r="J10" s="24"/>
      <c r="K10" s="28"/>
      <c r="L10" s="21">
        <v>193</v>
      </c>
      <c r="M10" s="24"/>
      <c r="N10" s="28"/>
      <c r="O10" s="21">
        <f t="shared" si="0"/>
        <v>365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265</v>
      </c>
      <c r="AB10" s="24"/>
      <c r="AC10" s="24"/>
      <c r="AD10" s="28"/>
      <c r="AE10" s="21">
        <v>261</v>
      </c>
      <c r="AF10" s="24"/>
      <c r="AG10" s="24"/>
      <c r="AH10" s="28"/>
      <c r="AI10" s="21">
        <v>275</v>
      </c>
      <c r="AJ10" s="24"/>
      <c r="AK10" s="24"/>
      <c r="AL10" s="28"/>
      <c r="AM10" s="39">
        <f t="shared" si="1"/>
        <v>536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111</v>
      </c>
      <c r="G11" s="24"/>
      <c r="H11" s="28"/>
      <c r="I11" s="21">
        <v>93</v>
      </c>
      <c r="J11" s="24"/>
      <c r="K11" s="28"/>
      <c r="L11" s="21">
        <v>115</v>
      </c>
      <c r="M11" s="24"/>
      <c r="N11" s="28"/>
      <c r="O11" s="21">
        <f t="shared" si="0"/>
        <v>208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422</v>
      </c>
      <c r="AB11" s="24"/>
      <c r="AC11" s="24"/>
      <c r="AD11" s="28"/>
      <c r="AE11" s="21">
        <v>435</v>
      </c>
      <c r="AF11" s="24"/>
      <c r="AG11" s="24"/>
      <c r="AH11" s="28"/>
      <c r="AI11" s="21">
        <v>491</v>
      </c>
      <c r="AJ11" s="24"/>
      <c r="AK11" s="24"/>
      <c r="AL11" s="28"/>
      <c r="AM11" s="39">
        <f t="shared" si="1"/>
        <v>926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170</v>
      </c>
      <c r="G12" s="24"/>
      <c r="H12" s="28"/>
      <c r="I12" s="21">
        <v>160</v>
      </c>
      <c r="J12" s="24"/>
      <c r="K12" s="28"/>
      <c r="L12" s="21">
        <v>163</v>
      </c>
      <c r="M12" s="24"/>
      <c r="N12" s="28"/>
      <c r="O12" s="21">
        <f t="shared" si="0"/>
        <v>323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167</v>
      </c>
      <c r="AB12" s="24"/>
      <c r="AC12" s="24"/>
      <c r="AD12" s="28"/>
      <c r="AE12" s="21">
        <v>142</v>
      </c>
      <c r="AF12" s="24"/>
      <c r="AG12" s="24"/>
      <c r="AH12" s="28"/>
      <c r="AI12" s="21">
        <v>167</v>
      </c>
      <c r="AJ12" s="24"/>
      <c r="AK12" s="24"/>
      <c r="AL12" s="28"/>
      <c r="AM12" s="39">
        <f t="shared" si="1"/>
        <v>309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106</v>
      </c>
      <c r="G13" s="24"/>
      <c r="H13" s="28"/>
      <c r="I13" s="21">
        <v>91</v>
      </c>
      <c r="J13" s="24"/>
      <c r="K13" s="28"/>
      <c r="L13" s="21">
        <v>91</v>
      </c>
      <c r="M13" s="24"/>
      <c r="N13" s="28"/>
      <c r="O13" s="21">
        <f t="shared" si="0"/>
        <v>182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132</v>
      </c>
      <c r="AB13" s="24"/>
      <c r="AC13" s="24"/>
      <c r="AD13" s="28"/>
      <c r="AE13" s="21">
        <v>116</v>
      </c>
      <c r="AF13" s="24"/>
      <c r="AG13" s="24"/>
      <c r="AH13" s="28"/>
      <c r="AI13" s="21">
        <v>127</v>
      </c>
      <c r="AJ13" s="24"/>
      <c r="AK13" s="24"/>
      <c r="AL13" s="28"/>
      <c r="AM13" s="39">
        <f t="shared" si="1"/>
        <v>243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1297</v>
      </c>
      <c r="AB14" s="24"/>
      <c r="AC14" s="24"/>
      <c r="AD14" s="28"/>
      <c r="AE14" s="21">
        <v>1185</v>
      </c>
      <c r="AF14" s="24"/>
      <c r="AG14" s="24"/>
      <c r="AH14" s="28"/>
      <c r="AI14" s="21">
        <v>1300</v>
      </c>
      <c r="AJ14" s="24"/>
      <c r="AK14" s="24"/>
      <c r="AL14" s="28"/>
      <c r="AM14" s="39">
        <f t="shared" si="1"/>
        <v>2485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244</v>
      </c>
      <c r="G15" s="24"/>
      <c r="H15" s="28"/>
      <c r="I15" s="21">
        <v>243</v>
      </c>
      <c r="J15" s="24"/>
      <c r="K15" s="28"/>
      <c r="L15" s="21">
        <v>275</v>
      </c>
      <c r="M15" s="24"/>
      <c r="N15" s="28"/>
      <c r="O15" s="21">
        <f t="shared" si="0"/>
        <v>518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17</v>
      </c>
      <c r="AB15" s="24"/>
      <c r="AC15" s="24"/>
      <c r="AD15" s="28"/>
      <c r="AE15" s="21">
        <v>8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23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232</v>
      </c>
      <c r="G16" s="24"/>
      <c r="H16" s="28"/>
      <c r="I16" s="21">
        <v>202</v>
      </c>
      <c r="J16" s="24"/>
      <c r="K16" s="28"/>
      <c r="L16" s="21">
        <v>237</v>
      </c>
      <c r="M16" s="24"/>
      <c r="N16" s="28"/>
      <c r="O16" s="21">
        <f t="shared" si="0"/>
        <v>439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57</v>
      </c>
      <c r="AB16" s="24"/>
      <c r="AC16" s="24"/>
      <c r="AD16" s="28"/>
      <c r="AE16" s="21">
        <v>44</v>
      </c>
      <c r="AF16" s="24"/>
      <c r="AG16" s="24"/>
      <c r="AH16" s="28"/>
      <c r="AI16" s="21">
        <v>51</v>
      </c>
      <c r="AJ16" s="24"/>
      <c r="AK16" s="24"/>
      <c r="AL16" s="28"/>
      <c r="AM16" s="39">
        <f t="shared" si="1"/>
        <v>95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153</v>
      </c>
      <c r="G17" s="24"/>
      <c r="H17" s="28"/>
      <c r="I17" s="21">
        <v>185</v>
      </c>
      <c r="J17" s="24"/>
      <c r="K17" s="28"/>
      <c r="L17" s="21">
        <v>205</v>
      </c>
      <c r="M17" s="24"/>
      <c r="N17" s="28"/>
      <c r="O17" s="21">
        <f t="shared" si="0"/>
        <v>390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235</v>
      </c>
      <c r="AB17" s="24"/>
      <c r="AC17" s="24"/>
      <c r="AD17" s="28"/>
      <c r="AE17" s="21">
        <v>218</v>
      </c>
      <c r="AF17" s="24"/>
      <c r="AG17" s="24"/>
      <c r="AH17" s="28"/>
      <c r="AI17" s="21">
        <v>238</v>
      </c>
      <c r="AJ17" s="24"/>
      <c r="AK17" s="24"/>
      <c r="AL17" s="28"/>
      <c r="AM17" s="39">
        <f t="shared" si="1"/>
        <v>456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147</v>
      </c>
      <c r="G18" s="24"/>
      <c r="H18" s="28"/>
      <c r="I18" s="21">
        <v>147</v>
      </c>
      <c r="J18" s="24"/>
      <c r="K18" s="28"/>
      <c r="L18" s="21">
        <v>173</v>
      </c>
      <c r="M18" s="24"/>
      <c r="N18" s="28"/>
      <c r="O18" s="21">
        <f t="shared" si="0"/>
        <v>320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225</v>
      </c>
      <c r="AB18" s="24"/>
      <c r="AC18" s="24"/>
      <c r="AD18" s="28"/>
      <c r="AE18" s="21">
        <v>175</v>
      </c>
      <c r="AF18" s="24"/>
      <c r="AG18" s="24"/>
      <c r="AH18" s="28"/>
      <c r="AI18" s="21">
        <v>195</v>
      </c>
      <c r="AJ18" s="24"/>
      <c r="AK18" s="24"/>
      <c r="AL18" s="28"/>
      <c r="AM18" s="39">
        <f t="shared" si="1"/>
        <v>370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142</v>
      </c>
      <c r="G19" s="24"/>
      <c r="H19" s="28"/>
      <c r="I19" s="21">
        <v>133</v>
      </c>
      <c r="J19" s="24"/>
      <c r="K19" s="28"/>
      <c r="L19" s="21">
        <v>139</v>
      </c>
      <c r="M19" s="24"/>
      <c r="N19" s="28"/>
      <c r="O19" s="21">
        <f t="shared" si="0"/>
        <v>272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67</v>
      </c>
      <c r="AB19" s="24"/>
      <c r="AC19" s="24"/>
      <c r="AD19" s="28"/>
      <c r="AE19" s="21">
        <v>46</v>
      </c>
      <c r="AF19" s="24"/>
      <c r="AG19" s="24"/>
      <c r="AH19" s="28"/>
      <c r="AI19" s="21">
        <v>58</v>
      </c>
      <c r="AJ19" s="24"/>
      <c r="AK19" s="24"/>
      <c r="AL19" s="28"/>
      <c r="AM19" s="39">
        <f t="shared" si="1"/>
        <v>104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69</v>
      </c>
      <c r="G20" s="24"/>
      <c r="H20" s="28"/>
      <c r="I20" s="21">
        <v>59</v>
      </c>
      <c r="J20" s="24"/>
      <c r="K20" s="28"/>
      <c r="L20" s="21">
        <v>58</v>
      </c>
      <c r="M20" s="24"/>
      <c r="N20" s="28"/>
      <c r="O20" s="21">
        <f t="shared" si="0"/>
        <v>117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90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217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78</v>
      </c>
      <c r="G21" s="24"/>
      <c r="H21" s="28"/>
      <c r="I21" s="21">
        <v>47</v>
      </c>
      <c r="J21" s="24"/>
      <c r="K21" s="28"/>
      <c r="L21" s="21">
        <v>66</v>
      </c>
      <c r="M21" s="24"/>
      <c r="N21" s="28"/>
      <c r="O21" s="21">
        <f t="shared" si="0"/>
        <v>113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89</v>
      </c>
      <c r="AF21" s="24"/>
      <c r="AG21" s="24"/>
      <c r="AH21" s="28"/>
      <c r="AI21" s="21">
        <v>108</v>
      </c>
      <c r="AJ21" s="24"/>
      <c r="AK21" s="24"/>
      <c r="AL21" s="28"/>
      <c r="AM21" s="39">
        <f t="shared" si="1"/>
        <v>197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45</v>
      </c>
      <c r="G22" s="24"/>
      <c r="H22" s="28"/>
      <c r="I22" s="21">
        <v>33</v>
      </c>
      <c r="J22" s="24"/>
      <c r="K22" s="28"/>
      <c r="L22" s="21">
        <v>44</v>
      </c>
      <c r="M22" s="24"/>
      <c r="N22" s="28"/>
      <c r="O22" s="21">
        <f t="shared" si="0"/>
        <v>77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242</v>
      </c>
      <c r="AB22" s="24"/>
      <c r="AC22" s="24"/>
      <c r="AD22" s="28"/>
      <c r="AE22" s="21">
        <v>233</v>
      </c>
      <c r="AF22" s="24"/>
      <c r="AG22" s="24"/>
      <c r="AH22" s="28"/>
      <c r="AI22" s="21">
        <v>269</v>
      </c>
      <c r="AJ22" s="24"/>
      <c r="AK22" s="24"/>
      <c r="AL22" s="28"/>
      <c r="AM22" s="39">
        <f t="shared" si="1"/>
        <v>502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168</v>
      </c>
      <c r="G23" s="24"/>
      <c r="H23" s="28"/>
      <c r="I23" s="21">
        <v>141</v>
      </c>
      <c r="J23" s="24"/>
      <c r="K23" s="28"/>
      <c r="L23" s="21">
        <v>168</v>
      </c>
      <c r="M23" s="24"/>
      <c r="N23" s="28"/>
      <c r="O23" s="21">
        <f t="shared" si="0"/>
        <v>309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19</v>
      </c>
      <c r="AB23" s="24"/>
      <c r="AC23" s="24"/>
      <c r="AD23" s="28"/>
      <c r="AE23" s="21">
        <v>11</v>
      </c>
      <c r="AF23" s="24"/>
      <c r="AG23" s="24"/>
      <c r="AH23" s="28"/>
      <c r="AI23" s="21">
        <v>16</v>
      </c>
      <c r="AJ23" s="24"/>
      <c r="AK23" s="24"/>
      <c r="AL23" s="28"/>
      <c r="AM23" s="39">
        <f t="shared" si="1"/>
        <v>27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215</v>
      </c>
      <c r="G24" s="24"/>
      <c r="H24" s="28"/>
      <c r="I24" s="21">
        <v>203</v>
      </c>
      <c r="J24" s="24"/>
      <c r="K24" s="28"/>
      <c r="L24" s="21">
        <v>222</v>
      </c>
      <c r="M24" s="24"/>
      <c r="N24" s="28"/>
      <c r="O24" s="21">
        <f t="shared" si="0"/>
        <v>425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134</v>
      </c>
      <c r="AB24" s="24"/>
      <c r="AC24" s="24"/>
      <c r="AD24" s="28"/>
      <c r="AE24" s="21">
        <v>107</v>
      </c>
      <c r="AF24" s="24"/>
      <c r="AG24" s="24"/>
      <c r="AH24" s="28"/>
      <c r="AI24" s="21">
        <v>118</v>
      </c>
      <c r="AJ24" s="24"/>
      <c r="AK24" s="24"/>
      <c r="AL24" s="28"/>
      <c r="AM24" s="39">
        <f t="shared" si="1"/>
        <v>225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168</v>
      </c>
      <c r="G25" s="24"/>
      <c r="H25" s="28"/>
      <c r="I25" s="21">
        <v>146</v>
      </c>
      <c r="J25" s="24"/>
      <c r="K25" s="28"/>
      <c r="L25" s="21">
        <v>162</v>
      </c>
      <c r="M25" s="24"/>
      <c r="N25" s="28"/>
      <c r="O25" s="21">
        <f t="shared" si="0"/>
        <v>308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235</v>
      </c>
      <c r="AB25" s="24"/>
      <c r="AC25" s="24"/>
      <c r="AD25" s="28"/>
      <c r="AE25" s="21">
        <v>179</v>
      </c>
      <c r="AF25" s="24"/>
      <c r="AG25" s="24"/>
      <c r="AH25" s="28"/>
      <c r="AI25" s="21">
        <v>190</v>
      </c>
      <c r="AJ25" s="24"/>
      <c r="AK25" s="24"/>
      <c r="AL25" s="28"/>
      <c r="AM25" s="39">
        <f t="shared" si="1"/>
        <v>369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172</v>
      </c>
      <c r="G26" s="24"/>
      <c r="H26" s="28"/>
      <c r="I26" s="21">
        <v>162</v>
      </c>
      <c r="J26" s="24"/>
      <c r="K26" s="28"/>
      <c r="L26" s="21">
        <v>166</v>
      </c>
      <c r="M26" s="24"/>
      <c r="N26" s="28"/>
      <c r="O26" s="21">
        <f t="shared" si="0"/>
        <v>328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141</v>
      </c>
      <c r="AB26" s="24"/>
      <c r="AC26" s="24"/>
      <c r="AD26" s="28"/>
      <c r="AE26" s="21">
        <v>126</v>
      </c>
      <c r="AF26" s="24"/>
      <c r="AG26" s="24"/>
      <c r="AH26" s="28"/>
      <c r="AI26" s="21">
        <v>138</v>
      </c>
      <c r="AJ26" s="24"/>
      <c r="AK26" s="24"/>
      <c r="AL26" s="28"/>
      <c r="AM26" s="39">
        <f t="shared" si="1"/>
        <v>264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128</v>
      </c>
      <c r="J27" s="24"/>
      <c r="K27" s="28"/>
      <c r="L27" s="21">
        <v>138</v>
      </c>
      <c r="M27" s="24"/>
      <c r="N27" s="28"/>
      <c r="O27" s="21">
        <f t="shared" si="0"/>
        <v>266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157</v>
      </c>
      <c r="AB27" s="24"/>
      <c r="AC27" s="24"/>
      <c r="AD27" s="28"/>
      <c r="AE27" s="21">
        <v>133</v>
      </c>
      <c r="AF27" s="24"/>
      <c r="AG27" s="24"/>
      <c r="AH27" s="28"/>
      <c r="AI27" s="21">
        <v>103</v>
      </c>
      <c r="AJ27" s="24"/>
      <c r="AK27" s="24"/>
      <c r="AL27" s="28"/>
      <c r="AM27" s="39">
        <f t="shared" si="1"/>
        <v>236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197</v>
      </c>
      <c r="AB28" s="24"/>
      <c r="AC28" s="24"/>
      <c r="AD28" s="28"/>
      <c r="AE28" s="21">
        <v>162</v>
      </c>
      <c r="AF28" s="24"/>
      <c r="AG28" s="24"/>
      <c r="AH28" s="28"/>
      <c r="AI28" s="21">
        <v>189</v>
      </c>
      <c r="AJ28" s="24"/>
      <c r="AK28" s="24"/>
      <c r="AL28" s="28"/>
      <c r="AM28" s="39">
        <f t="shared" si="1"/>
        <v>351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62</v>
      </c>
      <c r="J29" s="24"/>
      <c r="K29" s="28"/>
      <c r="L29" s="21">
        <v>83</v>
      </c>
      <c r="M29" s="24"/>
      <c r="N29" s="28"/>
      <c r="O29" s="21">
        <f t="shared" si="0"/>
        <v>145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190</v>
      </c>
      <c r="AB29" s="24"/>
      <c r="AC29" s="24"/>
      <c r="AD29" s="28"/>
      <c r="AE29" s="21">
        <v>186</v>
      </c>
      <c r="AF29" s="24"/>
      <c r="AG29" s="24"/>
      <c r="AH29" s="28"/>
      <c r="AI29" s="21">
        <v>133</v>
      </c>
      <c r="AJ29" s="24"/>
      <c r="AK29" s="24"/>
      <c r="AL29" s="28"/>
      <c r="AM29" s="39">
        <f t="shared" si="1"/>
        <v>319</v>
      </c>
      <c r="AN29" s="39"/>
      <c r="AO29" s="39"/>
      <c r="AP29" s="39"/>
      <c r="AQ29" s="4"/>
      <c r="AR29" s="37" t="s">
        <v>14</v>
      </c>
      <c r="AS29" s="42">
        <f>AE31</f>
        <v>11139</v>
      </c>
      <c r="AT29" s="42">
        <v>4196</v>
      </c>
      <c r="AU29" s="43">
        <f>IF(OR(AS29=0,AT29=0),"",ROUNDDOWN(AT29/AS29,4))</f>
        <v>0.37659999999999999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1475</v>
      </c>
      <c r="G30" s="24"/>
      <c r="H30" s="28"/>
      <c r="I30" s="21">
        <v>1426</v>
      </c>
      <c r="J30" s="24"/>
      <c r="K30" s="28"/>
      <c r="L30" s="21">
        <v>1561</v>
      </c>
      <c r="M30" s="24"/>
      <c r="N30" s="28"/>
      <c r="O30" s="21">
        <f t="shared" si="0"/>
        <v>2987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12144</v>
      </c>
      <c r="AT30" s="42">
        <v>5732</v>
      </c>
      <c r="AU30" s="43">
        <f>IF(OR(AS30=0,AT30=0),"",ROUNDDOWN(AT30/AS30,4))</f>
        <v>0.47199999999999998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534</v>
      </c>
      <c r="G31" s="24"/>
      <c r="H31" s="28"/>
      <c r="I31" s="21">
        <v>538</v>
      </c>
      <c r="J31" s="24"/>
      <c r="K31" s="28"/>
      <c r="L31" s="21">
        <v>553</v>
      </c>
      <c r="M31" s="24"/>
      <c r="N31" s="28"/>
      <c r="O31" s="21">
        <f t="shared" si="0"/>
        <v>1091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12025</v>
      </c>
      <c r="AB31" s="24"/>
      <c r="AC31" s="24"/>
      <c r="AD31" s="28"/>
      <c r="AE31" s="21">
        <f>SUM(I8:K32,AE8:AH30)</f>
        <v>11139</v>
      </c>
      <c r="AF31" s="24"/>
      <c r="AG31" s="24"/>
      <c r="AH31" s="28"/>
      <c r="AI31" s="21">
        <f>SUM(L8:N32,AI8:AL30)</f>
        <v>12144</v>
      </c>
      <c r="AJ31" s="24"/>
      <c r="AK31" s="24"/>
      <c r="AL31" s="28"/>
      <c r="AM31" s="39">
        <f t="shared" si="1"/>
        <v>23283</v>
      </c>
      <c r="AN31" s="39"/>
      <c r="AO31" s="39"/>
      <c r="AP31" s="39"/>
      <c r="AQ31" s="4"/>
      <c r="AR31" s="37" t="s">
        <v>26</v>
      </c>
      <c r="AS31" s="42">
        <f>AM31</f>
        <v>23283</v>
      </c>
      <c r="AT31" s="42">
        <f>AT29+AT30</f>
        <v>9928</v>
      </c>
      <c r="AU31" s="43">
        <f>IF(OR(AS31=0,AT31=0),"",ROUNDDOWN(AT31/AS31,4))</f>
        <v>0.4264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409</v>
      </c>
      <c r="G32" s="25"/>
      <c r="H32" s="29"/>
      <c r="I32" s="22">
        <v>361</v>
      </c>
      <c r="J32" s="25"/>
      <c r="K32" s="29"/>
      <c r="L32" s="22">
        <v>409</v>
      </c>
      <c r="M32" s="25"/>
      <c r="N32" s="29"/>
      <c r="O32" s="22">
        <f t="shared" si="0"/>
        <v>770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-32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-508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9928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2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-38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4196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5732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42.64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8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2</v>
      </c>
      <c r="U42" s="1">
        <v>8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2" sqref="B2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 t="s">
        <v>147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1800</v>
      </c>
      <c r="G8" s="23"/>
      <c r="H8" s="27"/>
      <c r="I8" s="20">
        <v>1746</v>
      </c>
      <c r="J8" s="23"/>
      <c r="K8" s="27"/>
      <c r="L8" s="20">
        <v>1881</v>
      </c>
      <c r="M8" s="23"/>
      <c r="N8" s="27"/>
      <c r="O8" s="20">
        <f t="shared" ref="O8:O32" si="0">I8+L8</f>
        <v>3627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484</v>
      </c>
      <c r="AB8" s="23"/>
      <c r="AC8" s="23"/>
      <c r="AD8" s="27"/>
      <c r="AE8" s="20">
        <v>482</v>
      </c>
      <c r="AF8" s="23"/>
      <c r="AG8" s="23"/>
      <c r="AH8" s="27"/>
      <c r="AI8" s="20">
        <v>494</v>
      </c>
      <c r="AJ8" s="23"/>
      <c r="AK8" s="23"/>
      <c r="AL8" s="27"/>
      <c r="AM8" s="38">
        <f t="shared" ref="AM8:AM31" si="1">AE8+AI8</f>
        <v>976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101</v>
      </c>
      <c r="G9" s="24"/>
      <c r="H9" s="28"/>
      <c r="I9" s="21">
        <v>88</v>
      </c>
      <c r="J9" s="24"/>
      <c r="K9" s="28"/>
      <c r="L9" s="21">
        <v>70</v>
      </c>
      <c r="M9" s="24"/>
      <c r="N9" s="28"/>
      <c r="O9" s="21">
        <f t="shared" si="0"/>
        <v>158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56</v>
      </c>
      <c r="AB9" s="24"/>
      <c r="AC9" s="24"/>
      <c r="AD9" s="28"/>
      <c r="AE9" s="21">
        <v>53</v>
      </c>
      <c r="AF9" s="24"/>
      <c r="AG9" s="24"/>
      <c r="AH9" s="28"/>
      <c r="AI9" s="21">
        <v>55</v>
      </c>
      <c r="AJ9" s="24"/>
      <c r="AK9" s="24"/>
      <c r="AL9" s="28"/>
      <c r="AM9" s="39">
        <f t="shared" si="1"/>
        <v>108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210</v>
      </c>
      <c r="G10" s="24"/>
      <c r="H10" s="28"/>
      <c r="I10" s="21">
        <v>172</v>
      </c>
      <c r="J10" s="24"/>
      <c r="K10" s="28"/>
      <c r="L10" s="21">
        <v>193</v>
      </c>
      <c r="M10" s="24"/>
      <c r="N10" s="28"/>
      <c r="O10" s="21">
        <f t="shared" si="0"/>
        <v>365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262</v>
      </c>
      <c r="AB10" s="24"/>
      <c r="AC10" s="24"/>
      <c r="AD10" s="28"/>
      <c r="AE10" s="21">
        <v>260</v>
      </c>
      <c r="AF10" s="24"/>
      <c r="AG10" s="24"/>
      <c r="AH10" s="28"/>
      <c r="AI10" s="21">
        <v>274</v>
      </c>
      <c r="AJ10" s="24"/>
      <c r="AK10" s="24"/>
      <c r="AL10" s="28"/>
      <c r="AM10" s="39">
        <f t="shared" si="1"/>
        <v>534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112</v>
      </c>
      <c r="G11" s="24"/>
      <c r="H11" s="28"/>
      <c r="I11" s="21">
        <v>93</v>
      </c>
      <c r="J11" s="24"/>
      <c r="K11" s="28"/>
      <c r="L11" s="21">
        <v>116</v>
      </c>
      <c r="M11" s="24"/>
      <c r="N11" s="28"/>
      <c r="O11" s="21">
        <f t="shared" si="0"/>
        <v>209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431</v>
      </c>
      <c r="AB11" s="24"/>
      <c r="AC11" s="24"/>
      <c r="AD11" s="28"/>
      <c r="AE11" s="21">
        <v>443</v>
      </c>
      <c r="AF11" s="24"/>
      <c r="AG11" s="24"/>
      <c r="AH11" s="28"/>
      <c r="AI11" s="21">
        <v>492</v>
      </c>
      <c r="AJ11" s="24"/>
      <c r="AK11" s="24"/>
      <c r="AL11" s="28"/>
      <c r="AM11" s="39">
        <f t="shared" si="1"/>
        <v>935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170</v>
      </c>
      <c r="G12" s="24"/>
      <c r="H12" s="28"/>
      <c r="I12" s="21">
        <v>157</v>
      </c>
      <c r="J12" s="24"/>
      <c r="K12" s="28"/>
      <c r="L12" s="21">
        <v>165</v>
      </c>
      <c r="M12" s="24"/>
      <c r="N12" s="28"/>
      <c r="O12" s="21">
        <f t="shared" si="0"/>
        <v>322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166</v>
      </c>
      <c r="AB12" s="24"/>
      <c r="AC12" s="24"/>
      <c r="AD12" s="28"/>
      <c r="AE12" s="21">
        <v>142</v>
      </c>
      <c r="AF12" s="24"/>
      <c r="AG12" s="24"/>
      <c r="AH12" s="28"/>
      <c r="AI12" s="21">
        <v>166</v>
      </c>
      <c r="AJ12" s="24"/>
      <c r="AK12" s="24"/>
      <c r="AL12" s="28"/>
      <c r="AM12" s="39">
        <f t="shared" si="1"/>
        <v>308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91</v>
      </c>
      <c r="J13" s="24"/>
      <c r="K13" s="28"/>
      <c r="L13" s="21">
        <v>91</v>
      </c>
      <c r="M13" s="24"/>
      <c r="N13" s="28"/>
      <c r="O13" s="21">
        <f t="shared" si="0"/>
        <v>182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132</v>
      </c>
      <c r="AB13" s="24"/>
      <c r="AC13" s="24"/>
      <c r="AD13" s="28"/>
      <c r="AE13" s="21">
        <v>116</v>
      </c>
      <c r="AF13" s="24"/>
      <c r="AG13" s="24"/>
      <c r="AH13" s="28"/>
      <c r="AI13" s="21">
        <v>127</v>
      </c>
      <c r="AJ13" s="24"/>
      <c r="AK13" s="24"/>
      <c r="AL13" s="28"/>
      <c r="AM13" s="39">
        <f t="shared" si="1"/>
        <v>243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1296</v>
      </c>
      <c r="AB14" s="24"/>
      <c r="AC14" s="24"/>
      <c r="AD14" s="28"/>
      <c r="AE14" s="21">
        <v>1181</v>
      </c>
      <c r="AF14" s="24"/>
      <c r="AG14" s="24"/>
      <c r="AH14" s="28"/>
      <c r="AI14" s="21">
        <v>1292</v>
      </c>
      <c r="AJ14" s="24"/>
      <c r="AK14" s="24"/>
      <c r="AL14" s="28"/>
      <c r="AM14" s="39">
        <f t="shared" si="1"/>
        <v>2473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243</v>
      </c>
      <c r="G15" s="24"/>
      <c r="H15" s="28"/>
      <c r="I15" s="21">
        <v>243</v>
      </c>
      <c r="J15" s="24"/>
      <c r="K15" s="28"/>
      <c r="L15" s="21">
        <v>274</v>
      </c>
      <c r="M15" s="24"/>
      <c r="N15" s="28"/>
      <c r="O15" s="21">
        <f t="shared" si="0"/>
        <v>517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17</v>
      </c>
      <c r="AB15" s="24"/>
      <c r="AC15" s="24"/>
      <c r="AD15" s="28"/>
      <c r="AE15" s="21">
        <v>8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23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231</v>
      </c>
      <c r="G16" s="24"/>
      <c r="H16" s="28"/>
      <c r="I16" s="21">
        <v>201</v>
      </c>
      <c r="J16" s="24"/>
      <c r="K16" s="28"/>
      <c r="L16" s="21">
        <v>237</v>
      </c>
      <c r="M16" s="24"/>
      <c r="N16" s="28"/>
      <c r="O16" s="21">
        <f t="shared" si="0"/>
        <v>438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55</v>
      </c>
      <c r="AB16" s="24"/>
      <c r="AC16" s="24"/>
      <c r="AD16" s="28"/>
      <c r="AE16" s="21">
        <v>43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93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154</v>
      </c>
      <c r="G17" s="24"/>
      <c r="H17" s="28"/>
      <c r="I17" s="21">
        <v>187</v>
      </c>
      <c r="J17" s="24"/>
      <c r="K17" s="28"/>
      <c r="L17" s="21">
        <v>206</v>
      </c>
      <c r="M17" s="24"/>
      <c r="N17" s="28"/>
      <c r="O17" s="21">
        <f t="shared" si="0"/>
        <v>393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235</v>
      </c>
      <c r="AB17" s="24"/>
      <c r="AC17" s="24"/>
      <c r="AD17" s="28"/>
      <c r="AE17" s="21">
        <v>218</v>
      </c>
      <c r="AF17" s="24"/>
      <c r="AG17" s="24"/>
      <c r="AH17" s="28"/>
      <c r="AI17" s="21">
        <v>238</v>
      </c>
      <c r="AJ17" s="24"/>
      <c r="AK17" s="24"/>
      <c r="AL17" s="28"/>
      <c r="AM17" s="39">
        <f t="shared" si="1"/>
        <v>456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147</v>
      </c>
      <c r="G18" s="24"/>
      <c r="H18" s="28"/>
      <c r="I18" s="21">
        <v>147</v>
      </c>
      <c r="J18" s="24"/>
      <c r="K18" s="28"/>
      <c r="L18" s="21">
        <v>173</v>
      </c>
      <c r="M18" s="24"/>
      <c r="N18" s="28"/>
      <c r="O18" s="21">
        <f t="shared" si="0"/>
        <v>320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225</v>
      </c>
      <c r="AB18" s="24"/>
      <c r="AC18" s="24"/>
      <c r="AD18" s="28"/>
      <c r="AE18" s="21">
        <v>175</v>
      </c>
      <c r="AF18" s="24"/>
      <c r="AG18" s="24"/>
      <c r="AH18" s="28"/>
      <c r="AI18" s="21">
        <v>195</v>
      </c>
      <c r="AJ18" s="24"/>
      <c r="AK18" s="24"/>
      <c r="AL18" s="28"/>
      <c r="AM18" s="39">
        <f t="shared" si="1"/>
        <v>370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142</v>
      </c>
      <c r="G19" s="24"/>
      <c r="H19" s="28"/>
      <c r="I19" s="21">
        <v>132</v>
      </c>
      <c r="J19" s="24"/>
      <c r="K19" s="28"/>
      <c r="L19" s="21">
        <v>139</v>
      </c>
      <c r="M19" s="24"/>
      <c r="N19" s="28"/>
      <c r="O19" s="21">
        <f t="shared" si="0"/>
        <v>271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57</v>
      </c>
      <c r="AJ19" s="24"/>
      <c r="AK19" s="24"/>
      <c r="AL19" s="28"/>
      <c r="AM19" s="39">
        <f t="shared" si="1"/>
        <v>103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69</v>
      </c>
      <c r="G20" s="24"/>
      <c r="H20" s="28"/>
      <c r="I20" s="21">
        <v>60</v>
      </c>
      <c r="J20" s="24"/>
      <c r="K20" s="28"/>
      <c r="L20" s="21">
        <v>58</v>
      </c>
      <c r="M20" s="24"/>
      <c r="N20" s="28"/>
      <c r="O20" s="21">
        <f t="shared" si="0"/>
        <v>118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90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217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70</v>
      </c>
      <c r="M21" s="24"/>
      <c r="N21" s="28"/>
      <c r="O21" s="21">
        <f t="shared" si="0"/>
        <v>119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89</v>
      </c>
      <c r="AF21" s="24"/>
      <c r="AG21" s="24"/>
      <c r="AH21" s="28"/>
      <c r="AI21" s="21">
        <v>107</v>
      </c>
      <c r="AJ21" s="24"/>
      <c r="AK21" s="24"/>
      <c r="AL21" s="28"/>
      <c r="AM21" s="39">
        <f t="shared" si="1"/>
        <v>196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45</v>
      </c>
      <c r="G22" s="24"/>
      <c r="H22" s="28"/>
      <c r="I22" s="21">
        <v>33</v>
      </c>
      <c r="J22" s="24"/>
      <c r="K22" s="28"/>
      <c r="L22" s="21">
        <v>44</v>
      </c>
      <c r="M22" s="24"/>
      <c r="N22" s="28"/>
      <c r="O22" s="21">
        <f t="shared" si="0"/>
        <v>77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244</v>
      </c>
      <c r="AB22" s="24"/>
      <c r="AC22" s="24"/>
      <c r="AD22" s="28"/>
      <c r="AE22" s="21">
        <v>236</v>
      </c>
      <c r="AF22" s="24"/>
      <c r="AG22" s="24"/>
      <c r="AH22" s="28"/>
      <c r="AI22" s="21">
        <v>271</v>
      </c>
      <c r="AJ22" s="24"/>
      <c r="AK22" s="24"/>
      <c r="AL22" s="28"/>
      <c r="AM22" s="39">
        <f t="shared" si="1"/>
        <v>507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169</v>
      </c>
      <c r="G23" s="24"/>
      <c r="H23" s="28"/>
      <c r="I23" s="21">
        <v>142</v>
      </c>
      <c r="J23" s="24"/>
      <c r="K23" s="28"/>
      <c r="L23" s="21">
        <v>169</v>
      </c>
      <c r="M23" s="24"/>
      <c r="N23" s="28"/>
      <c r="O23" s="21">
        <f t="shared" si="0"/>
        <v>311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19</v>
      </c>
      <c r="AB23" s="24"/>
      <c r="AC23" s="24"/>
      <c r="AD23" s="28"/>
      <c r="AE23" s="21">
        <v>11</v>
      </c>
      <c r="AF23" s="24"/>
      <c r="AG23" s="24"/>
      <c r="AH23" s="28"/>
      <c r="AI23" s="21">
        <v>16</v>
      </c>
      <c r="AJ23" s="24"/>
      <c r="AK23" s="24"/>
      <c r="AL23" s="28"/>
      <c r="AM23" s="39">
        <f t="shared" si="1"/>
        <v>27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215</v>
      </c>
      <c r="G24" s="24"/>
      <c r="H24" s="28"/>
      <c r="I24" s="21">
        <v>203</v>
      </c>
      <c r="J24" s="24"/>
      <c r="K24" s="28"/>
      <c r="L24" s="21">
        <v>222</v>
      </c>
      <c r="M24" s="24"/>
      <c r="N24" s="28"/>
      <c r="O24" s="21">
        <f t="shared" si="0"/>
        <v>425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134</v>
      </c>
      <c r="AB24" s="24"/>
      <c r="AC24" s="24"/>
      <c r="AD24" s="28"/>
      <c r="AE24" s="21">
        <v>107</v>
      </c>
      <c r="AF24" s="24"/>
      <c r="AG24" s="24"/>
      <c r="AH24" s="28"/>
      <c r="AI24" s="21">
        <v>118</v>
      </c>
      <c r="AJ24" s="24"/>
      <c r="AK24" s="24"/>
      <c r="AL24" s="28"/>
      <c r="AM24" s="39">
        <f t="shared" si="1"/>
        <v>225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167</v>
      </c>
      <c r="G25" s="24"/>
      <c r="H25" s="28"/>
      <c r="I25" s="21">
        <v>146</v>
      </c>
      <c r="J25" s="24"/>
      <c r="K25" s="28"/>
      <c r="L25" s="21">
        <v>160</v>
      </c>
      <c r="M25" s="24"/>
      <c r="N25" s="28"/>
      <c r="O25" s="21">
        <f t="shared" si="0"/>
        <v>306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236</v>
      </c>
      <c r="AB25" s="24"/>
      <c r="AC25" s="24"/>
      <c r="AD25" s="28"/>
      <c r="AE25" s="21">
        <v>179</v>
      </c>
      <c r="AF25" s="24"/>
      <c r="AG25" s="24"/>
      <c r="AH25" s="28"/>
      <c r="AI25" s="21">
        <v>190</v>
      </c>
      <c r="AJ25" s="24"/>
      <c r="AK25" s="24"/>
      <c r="AL25" s="28"/>
      <c r="AM25" s="39">
        <f t="shared" si="1"/>
        <v>369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173</v>
      </c>
      <c r="G26" s="24"/>
      <c r="H26" s="28"/>
      <c r="I26" s="21">
        <v>163</v>
      </c>
      <c r="J26" s="24"/>
      <c r="K26" s="28"/>
      <c r="L26" s="21">
        <v>166</v>
      </c>
      <c r="M26" s="24"/>
      <c r="N26" s="28"/>
      <c r="O26" s="21">
        <f t="shared" si="0"/>
        <v>329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141</v>
      </c>
      <c r="AB26" s="24"/>
      <c r="AC26" s="24"/>
      <c r="AD26" s="28"/>
      <c r="AE26" s="21">
        <v>125</v>
      </c>
      <c r="AF26" s="24"/>
      <c r="AG26" s="24"/>
      <c r="AH26" s="28"/>
      <c r="AI26" s="21">
        <v>138</v>
      </c>
      <c r="AJ26" s="24"/>
      <c r="AK26" s="24"/>
      <c r="AL26" s="28"/>
      <c r="AM26" s="39">
        <f t="shared" si="1"/>
        <v>263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129</v>
      </c>
      <c r="J27" s="24"/>
      <c r="K27" s="28"/>
      <c r="L27" s="21">
        <v>137</v>
      </c>
      <c r="M27" s="24"/>
      <c r="N27" s="28"/>
      <c r="O27" s="21">
        <f t="shared" si="0"/>
        <v>266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156</v>
      </c>
      <c r="AB27" s="24"/>
      <c r="AC27" s="24"/>
      <c r="AD27" s="28"/>
      <c r="AE27" s="21">
        <v>131</v>
      </c>
      <c r="AF27" s="24"/>
      <c r="AG27" s="24"/>
      <c r="AH27" s="28"/>
      <c r="AI27" s="21">
        <v>103</v>
      </c>
      <c r="AJ27" s="24"/>
      <c r="AK27" s="24"/>
      <c r="AL27" s="28"/>
      <c r="AM27" s="39">
        <f t="shared" si="1"/>
        <v>234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162</v>
      </c>
      <c r="AF28" s="24"/>
      <c r="AG28" s="24"/>
      <c r="AH28" s="28"/>
      <c r="AI28" s="21">
        <v>188</v>
      </c>
      <c r="AJ28" s="24"/>
      <c r="AK28" s="24"/>
      <c r="AL28" s="28"/>
      <c r="AM28" s="39">
        <f t="shared" si="1"/>
        <v>350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62</v>
      </c>
      <c r="J29" s="24"/>
      <c r="K29" s="28"/>
      <c r="L29" s="21">
        <v>83</v>
      </c>
      <c r="M29" s="24"/>
      <c r="N29" s="28"/>
      <c r="O29" s="21">
        <f t="shared" si="0"/>
        <v>145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186</v>
      </c>
      <c r="AB29" s="24"/>
      <c r="AC29" s="24"/>
      <c r="AD29" s="28"/>
      <c r="AE29" s="21">
        <v>183</v>
      </c>
      <c r="AF29" s="24"/>
      <c r="AG29" s="24"/>
      <c r="AH29" s="28"/>
      <c r="AI29" s="21">
        <v>132</v>
      </c>
      <c r="AJ29" s="24"/>
      <c r="AK29" s="24"/>
      <c r="AL29" s="28"/>
      <c r="AM29" s="39">
        <f t="shared" si="1"/>
        <v>315</v>
      </c>
      <c r="AN29" s="39"/>
      <c r="AO29" s="39"/>
      <c r="AP29" s="39"/>
      <c r="AQ29" s="4"/>
      <c r="AR29" s="37" t="s">
        <v>14</v>
      </c>
      <c r="AS29" s="42">
        <f>AE31</f>
        <v>11133</v>
      </c>
      <c r="AT29" s="42">
        <v>4204</v>
      </c>
      <c r="AU29" s="43">
        <f>IF(OR(AS29=0,AT29=0),"",ROUNDDOWN(AT29/AS29,4))</f>
        <v>0.37759999999999999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1474</v>
      </c>
      <c r="G30" s="24"/>
      <c r="H30" s="28"/>
      <c r="I30" s="21">
        <v>1419</v>
      </c>
      <c r="J30" s="24"/>
      <c r="K30" s="28"/>
      <c r="L30" s="21">
        <v>1559</v>
      </c>
      <c r="M30" s="24"/>
      <c r="N30" s="28"/>
      <c r="O30" s="21">
        <f t="shared" si="0"/>
        <v>2978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12124</v>
      </c>
      <c r="AT30" s="42">
        <v>5729</v>
      </c>
      <c r="AU30" s="43">
        <f>IF(OR(AS30=0,AT30=0),"",ROUNDDOWN(AT30/AS30,4))</f>
        <v>0.47249999999999998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533</v>
      </c>
      <c r="G31" s="24"/>
      <c r="H31" s="28"/>
      <c r="I31" s="21">
        <v>535</v>
      </c>
      <c r="J31" s="24"/>
      <c r="K31" s="28"/>
      <c r="L31" s="21">
        <v>553</v>
      </c>
      <c r="M31" s="24"/>
      <c r="N31" s="28"/>
      <c r="O31" s="21">
        <f t="shared" si="0"/>
        <v>1088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12027</v>
      </c>
      <c r="AB31" s="24"/>
      <c r="AC31" s="24"/>
      <c r="AD31" s="28"/>
      <c r="AE31" s="21">
        <f>SUM(I8:K32,AE8:AH30)</f>
        <v>11133</v>
      </c>
      <c r="AF31" s="24"/>
      <c r="AG31" s="24"/>
      <c r="AH31" s="28"/>
      <c r="AI31" s="21">
        <f>SUM(L8:N32,AI8:AL30)</f>
        <v>12124</v>
      </c>
      <c r="AJ31" s="24"/>
      <c r="AK31" s="24"/>
      <c r="AL31" s="28"/>
      <c r="AM31" s="39">
        <f t="shared" si="1"/>
        <v>23257</v>
      </c>
      <c r="AN31" s="39"/>
      <c r="AO31" s="39"/>
      <c r="AP31" s="39"/>
      <c r="AQ31" s="4"/>
      <c r="AR31" s="37" t="s">
        <v>26</v>
      </c>
      <c r="AS31" s="42">
        <f>AM31</f>
        <v>23257</v>
      </c>
      <c r="AT31" s="42">
        <f>AT29+AT30</f>
        <v>9933</v>
      </c>
      <c r="AU31" s="43">
        <f>IF(OR(AS31=0,AT31=0),"",ROUNDDOWN(AT31/AS31,4))</f>
        <v>0.42699999999999999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412</v>
      </c>
      <c r="G32" s="25"/>
      <c r="H32" s="29"/>
      <c r="I32" s="22">
        <v>363</v>
      </c>
      <c r="J32" s="25"/>
      <c r="K32" s="29"/>
      <c r="L32" s="22">
        <v>407</v>
      </c>
      <c r="M32" s="25"/>
      <c r="N32" s="29"/>
      <c r="O32" s="22">
        <f t="shared" si="0"/>
        <v>770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-26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-538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9933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2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-58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4204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5729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42.7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8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3</v>
      </c>
      <c r="U42" s="1">
        <v>3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/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 t="s">
        <v>148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1797</v>
      </c>
      <c r="G8" s="23"/>
      <c r="H8" s="27"/>
      <c r="I8" s="20">
        <v>1744</v>
      </c>
      <c r="J8" s="23"/>
      <c r="K8" s="27"/>
      <c r="L8" s="20">
        <v>1879</v>
      </c>
      <c r="M8" s="23"/>
      <c r="N8" s="27"/>
      <c r="O8" s="20">
        <f t="shared" ref="O8:O32" si="0">I8+L8</f>
        <v>3623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484</v>
      </c>
      <c r="AB8" s="23"/>
      <c r="AC8" s="23"/>
      <c r="AD8" s="27"/>
      <c r="AE8" s="20">
        <v>480</v>
      </c>
      <c r="AF8" s="23"/>
      <c r="AG8" s="23"/>
      <c r="AH8" s="27"/>
      <c r="AI8" s="20">
        <v>492</v>
      </c>
      <c r="AJ8" s="23"/>
      <c r="AK8" s="23"/>
      <c r="AL8" s="27"/>
      <c r="AM8" s="38">
        <f t="shared" ref="AM8:AM31" si="1">AE8+AI8</f>
        <v>972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102</v>
      </c>
      <c r="G9" s="24"/>
      <c r="H9" s="28"/>
      <c r="I9" s="21">
        <v>89</v>
      </c>
      <c r="J9" s="24"/>
      <c r="K9" s="28"/>
      <c r="L9" s="21">
        <v>70</v>
      </c>
      <c r="M9" s="24"/>
      <c r="N9" s="28"/>
      <c r="O9" s="21">
        <f t="shared" si="0"/>
        <v>159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212</v>
      </c>
      <c r="G10" s="24"/>
      <c r="H10" s="28"/>
      <c r="I10" s="21">
        <v>174</v>
      </c>
      <c r="J10" s="24"/>
      <c r="K10" s="28"/>
      <c r="L10" s="21">
        <v>193</v>
      </c>
      <c r="M10" s="24"/>
      <c r="N10" s="28"/>
      <c r="O10" s="21">
        <f t="shared" si="0"/>
        <v>367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261</v>
      </c>
      <c r="AB10" s="24"/>
      <c r="AC10" s="24"/>
      <c r="AD10" s="28"/>
      <c r="AE10" s="21">
        <v>259</v>
      </c>
      <c r="AF10" s="24"/>
      <c r="AG10" s="24"/>
      <c r="AH10" s="28"/>
      <c r="AI10" s="21">
        <v>274</v>
      </c>
      <c r="AJ10" s="24"/>
      <c r="AK10" s="24"/>
      <c r="AL10" s="28"/>
      <c r="AM10" s="39">
        <f t="shared" si="1"/>
        <v>533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111</v>
      </c>
      <c r="G11" s="24"/>
      <c r="H11" s="28"/>
      <c r="I11" s="21">
        <v>94</v>
      </c>
      <c r="J11" s="24"/>
      <c r="K11" s="28"/>
      <c r="L11" s="21">
        <v>116</v>
      </c>
      <c r="M11" s="24"/>
      <c r="N11" s="28"/>
      <c r="O11" s="21">
        <f t="shared" si="0"/>
        <v>210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431</v>
      </c>
      <c r="AB11" s="24"/>
      <c r="AC11" s="24"/>
      <c r="AD11" s="28"/>
      <c r="AE11" s="21">
        <v>442</v>
      </c>
      <c r="AF11" s="24"/>
      <c r="AG11" s="24"/>
      <c r="AH11" s="28"/>
      <c r="AI11" s="21">
        <v>491</v>
      </c>
      <c r="AJ11" s="24"/>
      <c r="AK11" s="24"/>
      <c r="AL11" s="28"/>
      <c r="AM11" s="39">
        <f t="shared" si="1"/>
        <v>933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172</v>
      </c>
      <c r="G12" s="24"/>
      <c r="H12" s="28"/>
      <c r="I12" s="21">
        <v>157</v>
      </c>
      <c r="J12" s="24"/>
      <c r="K12" s="28"/>
      <c r="L12" s="21">
        <v>167</v>
      </c>
      <c r="M12" s="24"/>
      <c r="N12" s="28"/>
      <c r="O12" s="21">
        <f t="shared" si="0"/>
        <v>324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166</v>
      </c>
      <c r="AB12" s="24"/>
      <c r="AC12" s="24"/>
      <c r="AD12" s="28"/>
      <c r="AE12" s="21">
        <v>142</v>
      </c>
      <c r="AF12" s="24"/>
      <c r="AG12" s="24"/>
      <c r="AH12" s="28"/>
      <c r="AI12" s="21">
        <v>166</v>
      </c>
      <c r="AJ12" s="24"/>
      <c r="AK12" s="24"/>
      <c r="AL12" s="28"/>
      <c r="AM12" s="39">
        <f t="shared" si="1"/>
        <v>308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91</v>
      </c>
      <c r="M13" s="24"/>
      <c r="N13" s="28"/>
      <c r="O13" s="21">
        <f t="shared" si="0"/>
        <v>181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131</v>
      </c>
      <c r="AB13" s="24"/>
      <c r="AC13" s="24"/>
      <c r="AD13" s="28"/>
      <c r="AE13" s="21">
        <v>115</v>
      </c>
      <c r="AF13" s="24"/>
      <c r="AG13" s="24"/>
      <c r="AH13" s="28"/>
      <c r="AI13" s="21">
        <v>124</v>
      </c>
      <c r="AJ13" s="24"/>
      <c r="AK13" s="24"/>
      <c r="AL13" s="28"/>
      <c r="AM13" s="39">
        <f t="shared" si="1"/>
        <v>239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1298</v>
      </c>
      <c r="AB14" s="24"/>
      <c r="AC14" s="24"/>
      <c r="AD14" s="28"/>
      <c r="AE14" s="21">
        <v>1184</v>
      </c>
      <c r="AF14" s="24"/>
      <c r="AG14" s="24"/>
      <c r="AH14" s="28"/>
      <c r="AI14" s="21">
        <v>1294</v>
      </c>
      <c r="AJ14" s="24"/>
      <c r="AK14" s="24"/>
      <c r="AL14" s="28"/>
      <c r="AM14" s="39">
        <f t="shared" si="1"/>
        <v>2478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243</v>
      </c>
      <c r="G15" s="24"/>
      <c r="H15" s="28"/>
      <c r="I15" s="21">
        <v>244</v>
      </c>
      <c r="J15" s="24"/>
      <c r="K15" s="28"/>
      <c r="L15" s="21">
        <v>272</v>
      </c>
      <c r="M15" s="24"/>
      <c r="N15" s="28"/>
      <c r="O15" s="21">
        <f t="shared" si="0"/>
        <v>516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17</v>
      </c>
      <c r="AB15" s="24"/>
      <c r="AC15" s="24"/>
      <c r="AD15" s="28"/>
      <c r="AE15" s="21">
        <v>8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23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231</v>
      </c>
      <c r="G16" s="24"/>
      <c r="H16" s="28"/>
      <c r="I16" s="21">
        <v>201</v>
      </c>
      <c r="J16" s="24"/>
      <c r="K16" s="28"/>
      <c r="L16" s="21">
        <v>237</v>
      </c>
      <c r="M16" s="24"/>
      <c r="N16" s="28"/>
      <c r="O16" s="21">
        <f t="shared" si="0"/>
        <v>438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55</v>
      </c>
      <c r="AB16" s="24"/>
      <c r="AC16" s="24"/>
      <c r="AD16" s="28"/>
      <c r="AE16" s="21">
        <v>43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93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154</v>
      </c>
      <c r="G17" s="24"/>
      <c r="H17" s="28"/>
      <c r="I17" s="21">
        <v>188</v>
      </c>
      <c r="J17" s="24"/>
      <c r="K17" s="28"/>
      <c r="L17" s="21">
        <v>208</v>
      </c>
      <c r="M17" s="24"/>
      <c r="N17" s="28"/>
      <c r="O17" s="21">
        <f t="shared" si="0"/>
        <v>396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235</v>
      </c>
      <c r="AB17" s="24"/>
      <c r="AC17" s="24"/>
      <c r="AD17" s="28"/>
      <c r="AE17" s="21">
        <v>217</v>
      </c>
      <c r="AF17" s="24"/>
      <c r="AG17" s="24"/>
      <c r="AH17" s="28"/>
      <c r="AI17" s="21">
        <v>239</v>
      </c>
      <c r="AJ17" s="24"/>
      <c r="AK17" s="24"/>
      <c r="AL17" s="28"/>
      <c r="AM17" s="39">
        <f t="shared" si="1"/>
        <v>456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149</v>
      </c>
      <c r="J18" s="24"/>
      <c r="K18" s="28"/>
      <c r="L18" s="21">
        <v>174</v>
      </c>
      <c r="M18" s="24"/>
      <c r="N18" s="28"/>
      <c r="O18" s="21">
        <f t="shared" si="0"/>
        <v>323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225</v>
      </c>
      <c r="AB18" s="24"/>
      <c r="AC18" s="24"/>
      <c r="AD18" s="28"/>
      <c r="AE18" s="21">
        <v>174</v>
      </c>
      <c r="AF18" s="24"/>
      <c r="AG18" s="24"/>
      <c r="AH18" s="28"/>
      <c r="AI18" s="21">
        <v>195</v>
      </c>
      <c r="AJ18" s="24"/>
      <c r="AK18" s="24"/>
      <c r="AL18" s="28"/>
      <c r="AM18" s="39">
        <f t="shared" si="1"/>
        <v>369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141</v>
      </c>
      <c r="G19" s="24"/>
      <c r="H19" s="28"/>
      <c r="I19" s="21">
        <v>132</v>
      </c>
      <c r="J19" s="24"/>
      <c r="K19" s="28"/>
      <c r="L19" s="21">
        <v>138</v>
      </c>
      <c r="M19" s="24"/>
      <c r="N19" s="28"/>
      <c r="O19" s="21">
        <f t="shared" si="0"/>
        <v>270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57</v>
      </c>
      <c r="AJ19" s="24"/>
      <c r="AK19" s="24"/>
      <c r="AL19" s="28"/>
      <c r="AM19" s="39">
        <f t="shared" si="1"/>
        <v>103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69</v>
      </c>
      <c r="G20" s="24"/>
      <c r="H20" s="28"/>
      <c r="I20" s="21">
        <v>59</v>
      </c>
      <c r="J20" s="24"/>
      <c r="K20" s="28"/>
      <c r="L20" s="21">
        <v>58</v>
      </c>
      <c r="M20" s="24"/>
      <c r="N20" s="28"/>
      <c r="O20" s="21">
        <f t="shared" si="0"/>
        <v>117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91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218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67</v>
      </c>
      <c r="M21" s="24"/>
      <c r="N21" s="28"/>
      <c r="O21" s="21">
        <f t="shared" si="0"/>
        <v>116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89</v>
      </c>
      <c r="AF21" s="24"/>
      <c r="AG21" s="24"/>
      <c r="AH21" s="28"/>
      <c r="AI21" s="21">
        <v>105</v>
      </c>
      <c r="AJ21" s="24"/>
      <c r="AK21" s="24"/>
      <c r="AL21" s="28"/>
      <c r="AM21" s="39">
        <f t="shared" si="1"/>
        <v>194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45</v>
      </c>
      <c r="G22" s="24"/>
      <c r="H22" s="28"/>
      <c r="I22" s="21">
        <v>33</v>
      </c>
      <c r="J22" s="24"/>
      <c r="K22" s="28"/>
      <c r="L22" s="21">
        <v>44</v>
      </c>
      <c r="M22" s="24"/>
      <c r="N22" s="28"/>
      <c r="O22" s="21">
        <f t="shared" si="0"/>
        <v>77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245</v>
      </c>
      <c r="AB22" s="24"/>
      <c r="AC22" s="24"/>
      <c r="AD22" s="28"/>
      <c r="AE22" s="21">
        <v>236</v>
      </c>
      <c r="AF22" s="24"/>
      <c r="AG22" s="24"/>
      <c r="AH22" s="28"/>
      <c r="AI22" s="21">
        <v>271</v>
      </c>
      <c r="AJ22" s="24"/>
      <c r="AK22" s="24"/>
      <c r="AL22" s="28"/>
      <c r="AM22" s="39">
        <f t="shared" si="1"/>
        <v>507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170</v>
      </c>
      <c r="G23" s="24"/>
      <c r="H23" s="28"/>
      <c r="I23" s="21">
        <v>142</v>
      </c>
      <c r="J23" s="24"/>
      <c r="K23" s="28"/>
      <c r="L23" s="21">
        <v>171</v>
      </c>
      <c r="M23" s="24"/>
      <c r="N23" s="28"/>
      <c r="O23" s="21">
        <f t="shared" si="0"/>
        <v>313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18</v>
      </c>
      <c r="AB23" s="24"/>
      <c r="AC23" s="24"/>
      <c r="AD23" s="28"/>
      <c r="AE23" s="21">
        <v>10</v>
      </c>
      <c r="AF23" s="24"/>
      <c r="AG23" s="24"/>
      <c r="AH23" s="28"/>
      <c r="AI23" s="21">
        <v>16</v>
      </c>
      <c r="AJ23" s="24"/>
      <c r="AK23" s="24"/>
      <c r="AL23" s="28"/>
      <c r="AM23" s="39">
        <f t="shared" si="1"/>
        <v>26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214</v>
      </c>
      <c r="G24" s="24"/>
      <c r="H24" s="28"/>
      <c r="I24" s="21">
        <v>202</v>
      </c>
      <c r="J24" s="24"/>
      <c r="K24" s="28"/>
      <c r="L24" s="21">
        <v>222</v>
      </c>
      <c r="M24" s="24"/>
      <c r="N24" s="28"/>
      <c r="O24" s="21">
        <f t="shared" si="0"/>
        <v>424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134</v>
      </c>
      <c r="AB24" s="24"/>
      <c r="AC24" s="24"/>
      <c r="AD24" s="28"/>
      <c r="AE24" s="21">
        <v>107</v>
      </c>
      <c r="AF24" s="24"/>
      <c r="AG24" s="24"/>
      <c r="AH24" s="28"/>
      <c r="AI24" s="21">
        <v>119</v>
      </c>
      <c r="AJ24" s="24"/>
      <c r="AK24" s="24"/>
      <c r="AL24" s="28"/>
      <c r="AM24" s="39">
        <f t="shared" si="1"/>
        <v>226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167</v>
      </c>
      <c r="G25" s="24"/>
      <c r="H25" s="28"/>
      <c r="I25" s="21">
        <v>146</v>
      </c>
      <c r="J25" s="24"/>
      <c r="K25" s="28"/>
      <c r="L25" s="21">
        <v>160</v>
      </c>
      <c r="M25" s="24"/>
      <c r="N25" s="28"/>
      <c r="O25" s="21">
        <f t="shared" si="0"/>
        <v>306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237</v>
      </c>
      <c r="AB25" s="24"/>
      <c r="AC25" s="24"/>
      <c r="AD25" s="28"/>
      <c r="AE25" s="21">
        <v>179</v>
      </c>
      <c r="AF25" s="24"/>
      <c r="AG25" s="24"/>
      <c r="AH25" s="28"/>
      <c r="AI25" s="21">
        <v>192</v>
      </c>
      <c r="AJ25" s="24"/>
      <c r="AK25" s="24"/>
      <c r="AL25" s="28"/>
      <c r="AM25" s="39">
        <f t="shared" si="1"/>
        <v>371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173</v>
      </c>
      <c r="G26" s="24"/>
      <c r="H26" s="28"/>
      <c r="I26" s="21">
        <v>162</v>
      </c>
      <c r="J26" s="24"/>
      <c r="K26" s="28"/>
      <c r="L26" s="21">
        <v>166</v>
      </c>
      <c r="M26" s="24"/>
      <c r="N26" s="28"/>
      <c r="O26" s="21">
        <f t="shared" si="0"/>
        <v>328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140</v>
      </c>
      <c r="AB26" s="24"/>
      <c r="AC26" s="24"/>
      <c r="AD26" s="28"/>
      <c r="AE26" s="21">
        <v>125</v>
      </c>
      <c r="AF26" s="24"/>
      <c r="AG26" s="24"/>
      <c r="AH26" s="28"/>
      <c r="AI26" s="21">
        <v>137</v>
      </c>
      <c r="AJ26" s="24"/>
      <c r="AK26" s="24"/>
      <c r="AL26" s="28"/>
      <c r="AM26" s="39">
        <f t="shared" si="1"/>
        <v>262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128</v>
      </c>
      <c r="J27" s="24"/>
      <c r="K27" s="28"/>
      <c r="L27" s="21">
        <v>134</v>
      </c>
      <c r="M27" s="24"/>
      <c r="N27" s="28"/>
      <c r="O27" s="21">
        <f t="shared" si="0"/>
        <v>262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154</v>
      </c>
      <c r="AB27" s="24"/>
      <c r="AC27" s="24"/>
      <c r="AD27" s="28"/>
      <c r="AE27" s="21">
        <v>130</v>
      </c>
      <c r="AF27" s="24"/>
      <c r="AG27" s="24"/>
      <c r="AH27" s="28"/>
      <c r="AI27" s="21">
        <v>102</v>
      </c>
      <c r="AJ27" s="24"/>
      <c r="AK27" s="24"/>
      <c r="AL27" s="28"/>
      <c r="AM27" s="39">
        <f t="shared" si="1"/>
        <v>232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195</v>
      </c>
      <c r="AB28" s="24"/>
      <c r="AC28" s="24"/>
      <c r="AD28" s="28"/>
      <c r="AE28" s="21">
        <v>162</v>
      </c>
      <c r="AF28" s="24"/>
      <c r="AG28" s="24"/>
      <c r="AH28" s="28"/>
      <c r="AI28" s="21">
        <v>187</v>
      </c>
      <c r="AJ28" s="24"/>
      <c r="AK28" s="24"/>
      <c r="AL28" s="28"/>
      <c r="AM28" s="39">
        <f t="shared" si="1"/>
        <v>349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62</v>
      </c>
      <c r="J29" s="24"/>
      <c r="K29" s="28"/>
      <c r="L29" s="21">
        <v>82</v>
      </c>
      <c r="M29" s="24"/>
      <c r="N29" s="28"/>
      <c r="O29" s="21">
        <f t="shared" si="0"/>
        <v>144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186</v>
      </c>
      <c r="AB29" s="24"/>
      <c r="AC29" s="24"/>
      <c r="AD29" s="28"/>
      <c r="AE29" s="21">
        <v>185</v>
      </c>
      <c r="AF29" s="24"/>
      <c r="AG29" s="24"/>
      <c r="AH29" s="28"/>
      <c r="AI29" s="21">
        <v>134</v>
      </c>
      <c r="AJ29" s="24"/>
      <c r="AK29" s="24"/>
      <c r="AL29" s="28"/>
      <c r="AM29" s="39">
        <f t="shared" si="1"/>
        <v>319</v>
      </c>
      <c r="AN29" s="39"/>
      <c r="AO29" s="39"/>
      <c r="AP29" s="39"/>
      <c r="AQ29" s="4"/>
      <c r="AR29" s="37" t="s">
        <v>14</v>
      </c>
      <c r="AS29" s="42">
        <f>AE31</f>
        <v>11126</v>
      </c>
      <c r="AT29" s="42">
        <v>4207</v>
      </c>
      <c r="AU29" s="43">
        <f>IF(OR(AS29=0,AT29=0),"",ROUNDDOWN(AT29/AS29,4))</f>
        <v>0.37809999999999999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1475</v>
      </c>
      <c r="G30" s="24"/>
      <c r="H30" s="28"/>
      <c r="I30" s="21">
        <v>1414</v>
      </c>
      <c r="J30" s="24"/>
      <c r="K30" s="28"/>
      <c r="L30" s="21">
        <v>1559</v>
      </c>
      <c r="M30" s="24"/>
      <c r="N30" s="28"/>
      <c r="O30" s="21">
        <f t="shared" si="0"/>
        <v>2973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12117</v>
      </c>
      <c r="AT30" s="42">
        <v>5733</v>
      </c>
      <c r="AU30" s="43">
        <f>IF(OR(AS30=0,AT30=0),"",ROUNDDOWN(AT30/AS30,4))</f>
        <v>0.47310000000000002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535</v>
      </c>
      <c r="G31" s="24"/>
      <c r="H31" s="28"/>
      <c r="I31" s="21">
        <v>536</v>
      </c>
      <c r="J31" s="24"/>
      <c r="K31" s="28"/>
      <c r="L31" s="21">
        <v>555</v>
      </c>
      <c r="M31" s="24"/>
      <c r="N31" s="28"/>
      <c r="O31" s="21">
        <f t="shared" si="0"/>
        <v>1091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12028</v>
      </c>
      <c r="AB31" s="24"/>
      <c r="AC31" s="24"/>
      <c r="AD31" s="28"/>
      <c r="AE31" s="21">
        <f>SUM(I8:K32,AE8:AH30)</f>
        <v>11126</v>
      </c>
      <c r="AF31" s="24"/>
      <c r="AG31" s="24"/>
      <c r="AH31" s="28"/>
      <c r="AI31" s="21">
        <f>SUM(L8:N32,AI8:AL30)</f>
        <v>12117</v>
      </c>
      <c r="AJ31" s="24"/>
      <c r="AK31" s="24"/>
      <c r="AL31" s="28"/>
      <c r="AM31" s="39">
        <f t="shared" si="1"/>
        <v>23243</v>
      </c>
      <c r="AN31" s="39"/>
      <c r="AO31" s="39"/>
      <c r="AP31" s="39"/>
      <c r="AQ31" s="4"/>
      <c r="AR31" s="37" t="s">
        <v>26</v>
      </c>
      <c r="AS31" s="42">
        <f>AM31</f>
        <v>23243</v>
      </c>
      <c r="AT31" s="42">
        <f>AT29+AT30</f>
        <v>9940</v>
      </c>
      <c r="AU31" s="43">
        <f>IF(OR(AS31=0,AT31=0),"",ROUNDDOWN(AT31/AS31,4))</f>
        <v>0.42759999999999998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413</v>
      </c>
      <c r="G32" s="25"/>
      <c r="H32" s="29"/>
      <c r="I32" s="22">
        <v>362</v>
      </c>
      <c r="J32" s="25"/>
      <c r="K32" s="29"/>
      <c r="L32" s="22">
        <v>407</v>
      </c>
      <c r="M32" s="25"/>
      <c r="N32" s="29"/>
      <c r="O32" s="22">
        <f t="shared" si="0"/>
        <v>769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-14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-489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9940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1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-34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4207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5733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42.76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>
        <v>1</v>
      </c>
      <c r="H42" s="1">
        <v>2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2</v>
      </c>
      <c r="U42" s="1">
        <v>9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/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45199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1792</v>
      </c>
      <c r="G8" s="23"/>
      <c r="H8" s="27"/>
      <c r="I8" s="20">
        <v>1738</v>
      </c>
      <c r="J8" s="23"/>
      <c r="K8" s="27"/>
      <c r="L8" s="20">
        <v>1873</v>
      </c>
      <c r="M8" s="23"/>
      <c r="N8" s="27"/>
      <c r="O8" s="20">
        <f t="shared" ref="O8:O32" si="0">I8+L8</f>
        <v>3611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483</v>
      </c>
      <c r="AB8" s="23"/>
      <c r="AC8" s="23"/>
      <c r="AD8" s="27"/>
      <c r="AE8" s="20">
        <v>479</v>
      </c>
      <c r="AF8" s="23"/>
      <c r="AG8" s="23"/>
      <c r="AH8" s="27"/>
      <c r="AI8" s="20">
        <v>491</v>
      </c>
      <c r="AJ8" s="23"/>
      <c r="AK8" s="23"/>
      <c r="AL8" s="27"/>
      <c r="AM8" s="38">
        <f t="shared" ref="AM8:AM31" si="1">AE8+AI8</f>
        <v>970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100</v>
      </c>
      <c r="G9" s="24"/>
      <c r="H9" s="28"/>
      <c r="I9" s="21">
        <v>88</v>
      </c>
      <c r="J9" s="24"/>
      <c r="K9" s="28"/>
      <c r="L9" s="21">
        <v>69</v>
      </c>
      <c r="M9" s="24"/>
      <c r="N9" s="28"/>
      <c r="O9" s="21">
        <f t="shared" si="0"/>
        <v>157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213</v>
      </c>
      <c r="G10" s="24"/>
      <c r="H10" s="28"/>
      <c r="I10" s="21">
        <v>175</v>
      </c>
      <c r="J10" s="24"/>
      <c r="K10" s="28"/>
      <c r="L10" s="21">
        <v>192</v>
      </c>
      <c r="M10" s="24"/>
      <c r="N10" s="28"/>
      <c r="O10" s="21">
        <f t="shared" si="0"/>
        <v>367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259</v>
      </c>
      <c r="AB10" s="24"/>
      <c r="AC10" s="24"/>
      <c r="AD10" s="28"/>
      <c r="AE10" s="21">
        <v>257</v>
      </c>
      <c r="AF10" s="24"/>
      <c r="AG10" s="24"/>
      <c r="AH10" s="28"/>
      <c r="AI10" s="21">
        <v>271</v>
      </c>
      <c r="AJ10" s="24"/>
      <c r="AK10" s="24"/>
      <c r="AL10" s="28"/>
      <c r="AM10" s="39">
        <f t="shared" si="1"/>
        <v>528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111</v>
      </c>
      <c r="G11" s="24"/>
      <c r="H11" s="28"/>
      <c r="I11" s="21">
        <v>94</v>
      </c>
      <c r="J11" s="24"/>
      <c r="K11" s="28"/>
      <c r="L11" s="21">
        <v>116</v>
      </c>
      <c r="M11" s="24"/>
      <c r="N11" s="28"/>
      <c r="O11" s="21">
        <f t="shared" si="0"/>
        <v>210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430</v>
      </c>
      <c r="AB11" s="24"/>
      <c r="AC11" s="24"/>
      <c r="AD11" s="28"/>
      <c r="AE11" s="21">
        <v>441</v>
      </c>
      <c r="AF11" s="24"/>
      <c r="AG11" s="24"/>
      <c r="AH11" s="28"/>
      <c r="AI11" s="21">
        <v>490</v>
      </c>
      <c r="AJ11" s="24"/>
      <c r="AK11" s="24"/>
      <c r="AL11" s="28"/>
      <c r="AM11" s="39">
        <f t="shared" si="1"/>
        <v>931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174</v>
      </c>
      <c r="G12" s="24"/>
      <c r="H12" s="28"/>
      <c r="I12" s="21">
        <v>158</v>
      </c>
      <c r="J12" s="24"/>
      <c r="K12" s="28"/>
      <c r="L12" s="21">
        <v>168</v>
      </c>
      <c r="M12" s="24"/>
      <c r="N12" s="28"/>
      <c r="O12" s="21">
        <f t="shared" si="0"/>
        <v>326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165</v>
      </c>
      <c r="AB12" s="24"/>
      <c r="AC12" s="24"/>
      <c r="AD12" s="28"/>
      <c r="AE12" s="21">
        <v>142</v>
      </c>
      <c r="AF12" s="24"/>
      <c r="AG12" s="24"/>
      <c r="AH12" s="28"/>
      <c r="AI12" s="21">
        <v>165</v>
      </c>
      <c r="AJ12" s="24"/>
      <c r="AK12" s="24"/>
      <c r="AL12" s="28"/>
      <c r="AM12" s="39">
        <f t="shared" si="1"/>
        <v>307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90</v>
      </c>
      <c r="M13" s="24"/>
      <c r="N13" s="28"/>
      <c r="O13" s="21">
        <f t="shared" si="0"/>
        <v>180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131</v>
      </c>
      <c r="AB13" s="24"/>
      <c r="AC13" s="24"/>
      <c r="AD13" s="28"/>
      <c r="AE13" s="21">
        <v>114</v>
      </c>
      <c r="AF13" s="24"/>
      <c r="AG13" s="24"/>
      <c r="AH13" s="28"/>
      <c r="AI13" s="21">
        <v>124</v>
      </c>
      <c r="AJ13" s="24"/>
      <c r="AK13" s="24"/>
      <c r="AL13" s="28"/>
      <c r="AM13" s="39">
        <f t="shared" si="1"/>
        <v>238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1299</v>
      </c>
      <c r="AB14" s="24"/>
      <c r="AC14" s="24"/>
      <c r="AD14" s="28"/>
      <c r="AE14" s="21">
        <v>1180</v>
      </c>
      <c r="AF14" s="24"/>
      <c r="AG14" s="24"/>
      <c r="AH14" s="28"/>
      <c r="AI14" s="21">
        <v>1295</v>
      </c>
      <c r="AJ14" s="24"/>
      <c r="AK14" s="24"/>
      <c r="AL14" s="28"/>
      <c r="AM14" s="39">
        <f t="shared" si="1"/>
        <v>2475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245</v>
      </c>
      <c r="G15" s="24"/>
      <c r="H15" s="28"/>
      <c r="I15" s="21">
        <v>245</v>
      </c>
      <c r="J15" s="24"/>
      <c r="K15" s="28"/>
      <c r="L15" s="21">
        <v>276</v>
      </c>
      <c r="M15" s="24"/>
      <c r="N15" s="28"/>
      <c r="O15" s="21">
        <f t="shared" si="0"/>
        <v>521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17</v>
      </c>
      <c r="AB15" s="24"/>
      <c r="AC15" s="24"/>
      <c r="AD15" s="28"/>
      <c r="AE15" s="21">
        <v>8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23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230</v>
      </c>
      <c r="G16" s="24"/>
      <c r="H16" s="28"/>
      <c r="I16" s="21">
        <v>202</v>
      </c>
      <c r="J16" s="24"/>
      <c r="K16" s="28"/>
      <c r="L16" s="21">
        <v>237</v>
      </c>
      <c r="M16" s="24"/>
      <c r="N16" s="28"/>
      <c r="O16" s="21">
        <f t="shared" si="0"/>
        <v>439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55</v>
      </c>
      <c r="AB16" s="24"/>
      <c r="AC16" s="24"/>
      <c r="AD16" s="28"/>
      <c r="AE16" s="21">
        <v>43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93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154</v>
      </c>
      <c r="G17" s="24"/>
      <c r="H17" s="28"/>
      <c r="I17" s="21">
        <v>190</v>
      </c>
      <c r="J17" s="24"/>
      <c r="K17" s="28"/>
      <c r="L17" s="21">
        <v>209</v>
      </c>
      <c r="M17" s="24"/>
      <c r="N17" s="28"/>
      <c r="O17" s="21">
        <f t="shared" si="0"/>
        <v>399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234</v>
      </c>
      <c r="AB17" s="24"/>
      <c r="AC17" s="24"/>
      <c r="AD17" s="28"/>
      <c r="AE17" s="21">
        <v>217</v>
      </c>
      <c r="AF17" s="24"/>
      <c r="AG17" s="24"/>
      <c r="AH17" s="28"/>
      <c r="AI17" s="21">
        <v>238</v>
      </c>
      <c r="AJ17" s="24"/>
      <c r="AK17" s="24"/>
      <c r="AL17" s="28"/>
      <c r="AM17" s="39">
        <f t="shared" si="1"/>
        <v>455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149</v>
      </c>
      <c r="J18" s="24"/>
      <c r="K18" s="28"/>
      <c r="L18" s="21">
        <v>174</v>
      </c>
      <c r="M18" s="24"/>
      <c r="N18" s="28"/>
      <c r="O18" s="21">
        <f t="shared" si="0"/>
        <v>323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225</v>
      </c>
      <c r="AB18" s="24"/>
      <c r="AC18" s="24"/>
      <c r="AD18" s="28"/>
      <c r="AE18" s="21">
        <v>174</v>
      </c>
      <c r="AF18" s="24"/>
      <c r="AG18" s="24"/>
      <c r="AH18" s="28"/>
      <c r="AI18" s="21">
        <v>195</v>
      </c>
      <c r="AJ18" s="24"/>
      <c r="AK18" s="24"/>
      <c r="AL18" s="28"/>
      <c r="AM18" s="39">
        <f t="shared" si="1"/>
        <v>369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140</v>
      </c>
      <c r="G19" s="24"/>
      <c r="H19" s="28"/>
      <c r="I19" s="21">
        <v>129</v>
      </c>
      <c r="J19" s="24"/>
      <c r="K19" s="28"/>
      <c r="L19" s="21">
        <v>135</v>
      </c>
      <c r="M19" s="24"/>
      <c r="N19" s="28"/>
      <c r="O19" s="21">
        <f t="shared" si="0"/>
        <v>264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57</v>
      </c>
      <c r="AJ19" s="24"/>
      <c r="AK19" s="24"/>
      <c r="AL19" s="28"/>
      <c r="AM19" s="39">
        <f t="shared" si="1"/>
        <v>103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68</v>
      </c>
      <c r="G20" s="24"/>
      <c r="H20" s="28"/>
      <c r="I20" s="21">
        <v>57</v>
      </c>
      <c r="J20" s="24"/>
      <c r="K20" s="28"/>
      <c r="L20" s="21">
        <v>56</v>
      </c>
      <c r="M20" s="24"/>
      <c r="N20" s="28"/>
      <c r="O20" s="21">
        <f t="shared" si="0"/>
        <v>113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90</v>
      </c>
      <c r="AF20" s="24"/>
      <c r="AG20" s="24"/>
      <c r="AH20" s="28"/>
      <c r="AI20" s="21">
        <v>127</v>
      </c>
      <c r="AJ20" s="24"/>
      <c r="AK20" s="24"/>
      <c r="AL20" s="28"/>
      <c r="AM20" s="39">
        <f t="shared" si="1"/>
        <v>217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66</v>
      </c>
      <c r="M21" s="24"/>
      <c r="N21" s="28"/>
      <c r="O21" s="21">
        <f t="shared" si="0"/>
        <v>115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89</v>
      </c>
      <c r="AF21" s="24"/>
      <c r="AG21" s="24"/>
      <c r="AH21" s="28"/>
      <c r="AI21" s="21">
        <v>105</v>
      </c>
      <c r="AJ21" s="24"/>
      <c r="AK21" s="24"/>
      <c r="AL21" s="28"/>
      <c r="AM21" s="39">
        <f t="shared" si="1"/>
        <v>194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44</v>
      </c>
      <c r="G22" s="24"/>
      <c r="H22" s="28"/>
      <c r="I22" s="21">
        <v>33</v>
      </c>
      <c r="J22" s="24"/>
      <c r="K22" s="28"/>
      <c r="L22" s="21">
        <v>43</v>
      </c>
      <c r="M22" s="24"/>
      <c r="N22" s="28"/>
      <c r="O22" s="21">
        <f t="shared" si="0"/>
        <v>76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245</v>
      </c>
      <c r="AB22" s="24"/>
      <c r="AC22" s="24"/>
      <c r="AD22" s="28"/>
      <c r="AE22" s="21">
        <v>235</v>
      </c>
      <c r="AF22" s="24"/>
      <c r="AG22" s="24"/>
      <c r="AH22" s="28"/>
      <c r="AI22" s="21">
        <v>272</v>
      </c>
      <c r="AJ22" s="24"/>
      <c r="AK22" s="24"/>
      <c r="AL22" s="28"/>
      <c r="AM22" s="39">
        <f t="shared" si="1"/>
        <v>507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170</v>
      </c>
      <c r="G23" s="24"/>
      <c r="H23" s="28"/>
      <c r="I23" s="21">
        <v>142</v>
      </c>
      <c r="J23" s="24"/>
      <c r="K23" s="28"/>
      <c r="L23" s="21">
        <v>169</v>
      </c>
      <c r="M23" s="24"/>
      <c r="N23" s="28"/>
      <c r="O23" s="21">
        <f t="shared" si="0"/>
        <v>311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17</v>
      </c>
      <c r="AB23" s="24"/>
      <c r="AC23" s="24"/>
      <c r="AD23" s="28"/>
      <c r="AE23" s="21">
        <v>10</v>
      </c>
      <c r="AF23" s="24"/>
      <c r="AG23" s="24"/>
      <c r="AH23" s="28"/>
      <c r="AI23" s="21">
        <v>15</v>
      </c>
      <c r="AJ23" s="24"/>
      <c r="AK23" s="24"/>
      <c r="AL23" s="28"/>
      <c r="AM23" s="39">
        <f t="shared" si="1"/>
        <v>25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217</v>
      </c>
      <c r="G24" s="24"/>
      <c r="H24" s="28"/>
      <c r="I24" s="21">
        <v>207</v>
      </c>
      <c r="J24" s="24"/>
      <c r="K24" s="28"/>
      <c r="L24" s="21">
        <v>227</v>
      </c>
      <c r="M24" s="24"/>
      <c r="N24" s="28"/>
      <c r="O24" s="21">
        <f t="shared" si="0"/>
        <v>434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134</v>
      </c>
      <c r="AB24" s="24"/>
      <c r="AC24" s="24"/>
      <c r="AD24" s="28"/>
      <c r="AE24" s="21">
        <v>108</v>
      </c>
      <c r="AF24" s="24"/>
      <c r="AG24" s="24"/>
      <c r="AH24" s="28"/>
      <c r="AI24" s="21">
        <v>119</v>
      </c>
      <c r="AJ24" s="24"/>
      <c r="AK24" s="24"/>
      <c r="AL24" s="28"/>
      <c r="AM24" s="39">
        <f t="shared" si="1"/>
        <v>227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167</v>
      </c>
      <c r="G25" s="24"/>
      <c r="H25" s="28"/>
      <c r="I25" s="21">
        <v>146</v>
      </c>
      <c r="J25" s="24"/>
      <c r="K25" s="28"/>
      <c r="L25" s="21">
        <v>161</v>
      </c>
      <c r="M25" s="24"/>
      <c r="N25" s="28"/>
      <c r="O25" s="21">
        <f t="shared" si="0"/>
        <v>307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237</v>
      </c>
      <c r="AB25" s="24"/>
      <c r="AC25" s="24"/>
      <c r="AD25" s="28"/>
      <c r="AE25" s="21">
        <v>178</v>
      </c>
      <c r="AF25" s="24"/>
      <c r="AG25" s="24"/>
      <c r="AH25" s="28"/>
      <c r="AI25" s="21">
        <v>192</v>
      </c>
      <c r="AJ25" s="24"/>
      <c r="AK25" s="24"/>
      <c r="AL25" s="28"/>
      <c r="AM25" s="39">
        <f t="shared" si="1"/>
        <v>370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171</v>
      </c>
      <c r="G26" s="24"/>
      <c r="H26" s="28"/>
      <c r="I26" s="21">
        <v>162</v>
      </c>
      <c r="J26" s="24"/>
      <c r="K26" s="28"/>
      <c r="L26" s="21">
        <v>164</v>
      </c>
      <c r="M26" s="24"/>
      <c r="N26" s="28"/>
      <c r="O26" s="21">
        <f t="shared" si="0"/>
        <v>326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141</v>
      </c>
      <c r="AB26" s="24"/>
      <c r="AC26" s="24"/>
      <c r="AD26" s="28"/>
      <c r="AE26" s="21">
        <v>125</v>
      </c>
      <c r="AF26" s="24"/>
      <c r="AG26" s="24"/>
      <c r="AH26" s="28"/>
      <c r="AI26" s="21">
        <v>137</v>
      </c>
      <c r="AJ26" s="24"/>
      <c r="AK26" s="24"/>
      <c r="AL26" s="28"/>
      <c r="AM26" s="39">
        <f t="shared" si="1"/>
        <v>262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137</v>
      </c>
      <c r="G27" s="24"/>
      <c r="H27" s="28"/>
      <c r="I27" s="21">
        <v>126</v>
      </c>
      <c r="J27" s="24"/>
      <c r="K27" s="28"/>
      <c r="L27" s="21">
        <v>132</v>
      </c>
      <c r="M27" s="24"/>
      <c r="N27" s="28"/>
      <c r="O27" s="21">
        <f t="shared" si="0"/>
        <v>258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154</v>
      </c>
      <c r="AB27" s="24"/>
      <c r="AC27" s="24"/>
      <c r="AD27" s="28"/>
      <c r="AE27" s="21">
        <v>130</v>
      </c>
      <c r="AF27" s="24"/>
      <c r="AG27" s="24"/>
      <c r="AH27" s="28"/>
      <c r="AI27" s="21">
        <v>101</v>
      </c>
      <c r="AJ27" s="24"/>
      <c r="AK27" s="24"/>
      <c r="AL27" s="28"/>
      <c r="AM27" s="39">
        <f t="shared" si="1"/>
        <v>231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163</v>
      </c>
      <c r="AF28" s="24"/>
      <c r="AG28" s="24"/>
      <c r="AH28" s="28"/>
      <c r="AI28" s="21">
        <v>189</v>
      </c>
      <c r="AJ28" s="24"/>
      <c r="AK28" s="24"/>
      <c r="AL28" s="28"/>
      <c r="AM28" s="39">
        <f t="shared" si="1"/>
        <v>352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82</v>
      </c>
      <c r="M29" s="24"/>
      <c r="N29" s="28"/>
      <c r="O29" s="21">
        <f t="shared" si="0"/>
        <v>143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186</v>
      </c>
      <c r="AB29" s="24"/>
      <c r="AC29" s="24"/>
      <c r="AD29" s="28"/>
      <c r="AE29" s="21">
        <v>187</v>
      </c>
      <c r="AF29" s="24"/>
      <c r="AG29" s="24"/>
      <c r="AH29" s="28"/>
      <c r="AI29" s="21">
        <v>134</v>
      </c>
      <c r="AJ29" s="24"/>
      <c r="AK29" s="24"/>
      <c r="AL29" s="28"/>
      <c r="AM29" s="39">
        <f t="shared" si="1"/>
        <v>321</v>
      </c>
      <c r="AN29" s="39"/>
      <c r="AO29" s="39"/>
      <c r="AP29" s="39"/>
      <c r="AQ29" s="4"/>
      <c r="AR29" s="37" t="s">
        <v>14</v>
      </c>
      <c r="AS29" s="42">
        <f>AE31</f>
        <v>11108</v>
      </c>
      <c r="AT29" s="42">
        <v>4199</v>
      </c>
      <c r="AU29" s="43">
        <f>IF(OR(AS29=0,AT29=0),"",ROUNDDOWN(AT29/AS29,4))</f>
        <v>0.378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1471</v>
      </c>
      <c r="G30" s="24"/>
      <c r="H30" s="28"/>
      <c r="I30" s="21">
        <v>1409</v>
      </c>
      <c r="J30" s="24"/>
      <c r="K30" s="28"/>
      <c r="L30" s="21">
        <v>1556</v>
      </c>
      <c r="M30" s="24"/>
      <c r="N30" s="28"/>
      <c r="O30" s="21">
        <f t="shared" si="0"/>
        <v>2965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45</v>
      </c>
      <c r="AB30" s="24"/>
      <c r="AC30" s="24"/>
      <c r="AD30" s="28"/>
      <c r="AE30" s="21">
        <v>42</v>
      </c>
      <c r="AF30" s="24"/>
      <c r="AG30" s="24"/>
      <c r="AH30" s="28"/>
      <c r="AI30" s="21">
        <v>48</v>
      </c>
      <c r="AJ30" s="24"/>
      <c r="AK30" s="24"/>
      <c r="AL30" s="28"/>
      <c r="AM30" s="39">
        <f t="shared" si="1"/>
        <v>90</v>
      </c>
      <c r="AN30" s="39"/>
      <c r="AO30" s="39"/>
      <c r="AP30" s="39"/>
      <c r="AQ30" s="4"/>
      <c r="AR30" s="37" t="s">
        <v>24</v>
      </c>
      <c r="AS30" s="42">
        <f>AI31</f>
        <v>12099</v>
      </c>
      <c r="AT30" s="42">
        <v>5725</v>
      </c>
      <c r="AU30" s="43">
        <f>IF(OR(AS30=0,AT30=0),"",ROUNDDOWN(AT30/AS30,4))</f>
        <v>0.47310000000000002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537</v>
      </c>
      <c r="G31" s="24"/>
      <c r="H31" s="28"/>
      <c r="I31" s="21">
        <v>537</v>
      </c>
      <c r="J31" s="24"/>
      <c r="K31" s="28"/>
      <c r="L31" s="21">
        <v>554</v>
      </c>
      <c r="M31" s="24"/>
      <c r="N31" s="28"/>
      <c r="O31" s="21">
        <f t="shared" si="0"/>
        <v>1091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12016</v>
      </c>
      <c r="AB31" s="24"/>
      <c r="AC31" s="24"/>
      <c r="AD31" s="28"/>
      <c r="AE31" s="21">
        <f>SUM(I8:K32,AE8:AH30)</f>
        <v>11108</v>
      </c>
      <c r="AF31" s="24"/>
      <c r="AG31" s="24"/>
      <c r="AH31" s="28"/>
      <c r="AI31" s="21">
        <f>SUM(L8:N32,AI8:AL30)</f>
        <v>12099</v>
      </c>
      <c r="AJ31" s="24"/>
      <c r="AK31" s="24"/>
      <c r="AL31" s="28"/>
      <c r="AM31" s="39">
        <f t="shared" si="1"/>
        <v>23207</v>
      </c>
      <c r="AN31" s="39"/>
      <c r="AO31" s="39"/>
      <c r="AP31" s="39"/>
      <c r="AQ31" s="4"/>
      <c r="AR31" s="37" t="s">
        <v>26</v>
      </c>
      <c r="AS31" s="42">
        <f>AM31</f>
        <v>23207</v>
      </c>
      <c r="AT31" s="42">
        <f>AT29+AT30</f>
        <v>9924</v>
      </c>
      <c r="AU31" s="43">
        <f>IF(OR(AS31=0,AT31=0),"",ROUNDDOWN(AT31/AS31,4))</f>
        <v>0.42759999999999998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413</v>
      </c>
      <c r="G32" s="25"/>
      <c r="H32" s="29"/>
      <c r="I32" s="22">
        <v>360</v>
      </c>
      <c r="J32" s="25"/>
      <c r="K32" s="29"/>
      <c r="L32" s="22">
        <v>408</v>
      </c>
      <c r="M32" s="25"/>
      <c r="N32" s="29"/>
      <c r="O32" s="22">
        <f t="shared" si="0"/>
        <v>768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-36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-493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9924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-12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-48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4199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5725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42.76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7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4</v>
      </c>
      <c r="U42" s="1">
        <v>2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4" sqref="B4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45230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1793</v>
      </c>
      <c r="G8" s="23"/>
      <c r="H8" s="27"/>
      <c r="I8" s="20">
        <v>1741</v>
      </c>
      <c r="J8" s="23"/>
      <c r="K8" s="27"/>
      <c r="L8" s="20">
        <v>1875</v>
      </c>
      <c r="M8" s="23"/>
      <c r="N8" s="27"/>
      <c r="O8" s="20">
        <f t="shared" ref="O8:O32" si="0">I8+L8</f>
        <v>3616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482</v>
      </c>
      <c r="AB8" s="23"/>
      <c r="AC8" s="23"/>
      <c r="AD8" s="27"/>
      <c r="AE8" s="20">
        <v>473</v>
      </c>
      <c r="AF8" s="23"/>
      <c r="AG8" s="23"/>
      <c r="AH8" s="27"/>
      <c r="AI8" s="20">
        <v>494</v>
      </c>
      <c r="AJ8" s="23"/>
      <c r="AK8" s="23"/>
      <c r="AL8" s="27"/>
      <c r="AM8" s="38">
        <f t="shared" ref="AM8:AM31" si="1">AE8+AI8</f>
        <v>967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100</v>
      </c>
      <c r="G9" s="24"/>
      <c r="H9" s="28"/>
      <c r="I9" s="21">
        <v>88</v>
      </c>
      <c r="J9" s="24"/>
      <c r="K9" s="28"/>
      <c r="L9" s="21">
        <v>68</v>
      </c>
      <c r="M9" s="24"/>
      <c r="N9" s="28"/>
      <c r="O9" s="21">
        <f t="shared" si="0"/>
        <v>156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211</v>
      </c>
      <c r="G10" s="24"/>
      <c r="H10" s="28"/>
      <c r="I10" s="21">
        <v>175</v>
      </c>
      <c r="J10" s="24"/>
      <c r="K10" s="28"/>
      <c r="L10" s="21">
        <v>191</v>
      </c>
      <c r="M10" s="24"/>
      <c r="N10" s="28"/>
      <c r="O10" s="21">
        <f t="shared" si="0"/>
        <v>366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261</v>
      </c>
      <c r="AB10" s="24"/>
      <c r="AC10" s="24"/>
      <c r="AD10" s="28"/>
      <c r="AE10" s="21">
        <v>260</v>
      </c>
      <c r="AF10" s="24"/>
      <c r="AG10" s="24"/>
      <c r="AH10" s="28"/>
      <c r="AI10" s="21">
        <v>271</v>
      </c>
      <c r="AJ10" s="24"/>
      <c r="AK10" s="24"/>
      <c r="AL10" s="28"/>
      <c r="AM10" s="39">
        <f t="shared" si="1"/>
        <v>531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113</v>
      </c>
      <c r="G11" s="24"/>
      <c r="H11" s="28"/>
      <c r="I11" s="21">
        <v>94</v>
      </c>
      <c r="J11" s="24"/>
      <c r="K11" s="28"/>
      <c r="L11" s="21">
        <v>118</v>
      </c>
      <c r="M11" s="24"/>
      <c r="N11" s="28"/>
      <c r="O11" s="21">
        <f t="shared" si="0"/>
        <v>212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430</v>
      </c>
      <c r="AB11" s="24"/>
      <c r="AC11" s="24"/>
      <c r="AD11" s="28"/>
      <c r="AE11" s="21">
        <v>439</v>
      </c>
      <c r="AF11" s="24"/>
      <c r="AG11" s="24"/>
      <c r="AH11" s="28"/>
      <c r="AI11" s="21">
        <v>490</v>
      </c>
      <c r="AJ11" s="24"/>
      <c r="AK11" s="24"/>
      <c r="AL11" s="28"/>
      <c r="AM11" s="39">
        <f t="shared" si="1"/>
        <v>929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174</v>
      </c>
      <c r="G12" s="24"/>
      <c r="H12" s="28"/>
      <c r="I12" s="21">
        <v>156</v>
      </c>
      <c r="J12" s="24"/>
      <c r="K12" s="28"/>
      <c r="L12" s="21">
        <v>168</v>
      </c>
      <c r="M12" s="24"/>
      <c r="N12" s="28"/>
      <c r="O12" s="21">
        <f t="shared" si="0"/>
        <v>324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166</v>
      </c>
      <c r="AB12" s="24"/>
      <c r="AC12" s="24"/>
      <c r="AD12" s="28"/>
      <c r="AE12" s="21">
        <v>143</v>
      </c>
      <c r="AF12" s="24"/>
      <c r="AG12" s="24"/>
      <c r="AH12" s="28"/>
      <c r="AI12" s="21">
        <v>164</v>
      </c>
      <c r="AJ12" s="24"/>
      <c r="AK12" s="24"/>
      <c r="AL12" s="28"/>
      <c r="AM12" s="39">
        <f t="shared" si="1"/>
        <v>307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90</v>
      </c>
      <c r="M13" s="24"/>
      <c r="N13" s="28"/>
      <c r="O13" s="21">
        <f t="shared" si="0"/>
        <v>180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131</v>
      </c>
      <c r="AB13" s="24"/>
      <c r="AC13" s="24"/>
      <c r="AD13" s="28"/>
      <c r="AE13" s="21">
        <v>114</v>
      </c>
      <c r="AF13" s="24"/>
      <c r="AG13" s="24"/>
      <c r="AH13" s="28"/>
      <c r="AI13" s="21">
        <v>123</v>
      </c>
      <c r="AJ13" s="24"/>
      <c r="AK13" s="24"/>
      <c r="AL13" s="28"/>
      <c r="AM13" s="39">
        <f t="shared" si="1"/>
        <v>237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1299</v>
      </c>
      <c r="AB14" s="24"/>
      <c r="AC14" s="24"/>
      <c r="AD14" s="28"/>
      <c r="AE14" s="21">
        <v>1178</v>
      </c>
      <c r="AF14" s="24"/>
      <c r="AG14" s="24"/>
      <c r="AH14" s="28"/>
      <c r="AI14" s="21">
        <v>1295</v>
      </c>
      <c r="AJ14" s="24"/>
      <c r="AK14" s="24"/>
      <c r="AL14" s="28"/>
      <c r="AM14" s="39">
        <f t="shared" si="1"/>
        <v>2473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247</v>
      </c>
      <c r="G15" s="24"/>
      <c r="H15" s="28"/>
      <c r="I15" s="21">
        <v>245</v>
      </c>
      <c r="J15" s="24"/>
      <c r="K15" s="28"/>
      <c r="L15" s="21">
        <v>276</v>
      </c>
      <c r="M15" s="24"/>
      <c r="N15" s="28"/>
      <c r="O15" s="21">
        <f t="shared" si="0"/>
        <v>521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18</v>
      </c>
      <c r="AB15" s="24"/>
      <c r="AC15" s="24"/>
      <c r="AD15" s="28"/>
      <c r="AE15" s="21">
        <v>9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24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230</v>
      </c>
      <c r="G16" s="24"/>
      <c r="H16" s="28"/>
      <c r="I16" s="21">
        <v>202</v>
      </c>
      <c r="J16" s="24"/>
      <c r="K16" s="28"/>
      <c r="L16" s="21">
        <v>237</v>
      </c>
      <c r="M16" s="24"/>
      <c r="N16" s="28"/>
      <c r="O16" s="21">
        <f t="shared" si="0"/>
        <v>439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55</v>
      </c>
      <c r="AB16" s="24"/>
      <c r="AC16" s="24"/>
      <c r="AD16" s="28"/>
      <c r="AE16" s="21">
        <v>43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93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154</v>
      </c>
      <c r="G17" s="24"/>
      <c r="H17" s="28"/>
      <c r="I17" s="21">
        <v>189</v>
      </c>
      <c r="J17" s="24"/>
      <c r="K17" s="28"/>
      <c r="L17" s="21">
        <v>209</v>
      </c>
      <c r="M17" s="24"/>
      <c r="N17" s="28"/>
      <c r="O17" s="21">
        <f t="shared" si="0"/>
        <v>398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231</v>
      </c>
      <c r="AB17" s="24"/>
      <c r="AC17" s="24"/>
      <c r="AD17" s="28"/>
      <c r="AE17" s="21">
        <v>216</v>
      </c>
      <c r="AF17" s="24"/>
      <c r="AG17" s="24"/>
      <c r="AH17" s="28"/>
      <c r="AI17" s="21">
        <v>236</v>
      </c>
      <c r="AJ17" s="24"/>
      <c r="AK17" s="24"/>
      <c r="AL17" s="28"/>
      <c r="AM17" s="39">
        <f t="shared" si="1"/>
        <v>452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149</v>
      </c>
      <c r="G18" s="24"/>
      <c r="H18" s="28"/>
      <c r="I18" s="21">
        <v>149</v>
      </c>
      <c r="J18" s="24"/>
      <c r="K18" s="28"/>
      <c r="L18" s="21">
        <v>174</v>
      </c>
      <c r="M18" s="24"/>
      <c r="N18" s="28"/>
      <c r="O18" s="21">
        <f t="shared" si="0"/>
        <v>323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224</v>
      </c>
      <c r="AB18" s="24"/>
      <c r="AC18" s="24"/>
      <c r="AD18" s="28"/>
      <c r="AE18" s="21">
        <v>175</v>
      </c>
      <c r="AF18" s="24"/>
      <c r="AG18" s="24"/>
      <c r="AH18" s="28"/>
      <c r="AI18" s="21">
        <v>192</v>
      </c>
      <c r="AJ18" s="24"/>
      <c r="AK18" s="24"/>
      <c r="AL18" s="28"/>
      <c r="AM18" s="39">
        <f t="shared" si="1"/>
        <v>367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140</v>
      </c>
      <c r="G19" s="24"/>
      <c r="H19" s="28"/>
      <c r="I19" s="21">
        <v>129</v>
      </c>
      <c r="J19" s="24"/>
      <c r="K19" s="28"/>
      <c r="L19" s="21">
        <v>135</v>
      </c>
      <c r="M19" s="24"/>
      <c r="N19" s="28"/>
      <c r="O19" s="21">
        <f t="shared" si="0"/>
        <v>264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57</v>
      </c>
      <c r="AJ19" s="24"/>
      <c r="AK19" s="24"/>
      <c r="AL19" s="28"/>
      <c r="AM19" s="39">
        <f t="shared" si="1"/>
        <v>103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68</v>
      </c>
      <c r="G20" s="24"/>
      <c r="H20" s="28"/>
      <c r="I20" s="21">
        <v>57</v>
      </c>
      <c r="J20" s="24"/>
      <c r="K20" s="28"/>
      <c r="L20" s="21">
        <v>56</v>
      </c>
      <c r="M20" s="24"/>
      <c r="N20" s="28"/>
      <c r="O20" s="21">
        <f t="shared" si="0"/>
        <v>113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110</v>
      </c>
      <c r="AB20" s="24"/>
      <c r="AC20" s="24"/>
      <c r="AD20" s="28"/>
      <c r="AE20" s="21">
        <v>89</v>
      </c>
      <c r="AF20" s="24"/>
      <c r="AG20" s="24"/>
      <c r="AH20" s="28"/>
      <c r="AI20" s="21">
        <v>128</v>
      </c>
      <c r="AJ20" s="24"/>
      <c r="AK20" s="24"/>
      <c r="AL20" s="28"/>
      <c r="AM20" s="39">
        <f t="shared" si="1"/>
        <v>217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65</v>
      </c>
      <c r="M21" s="24"/>
      <c r="N21" s="28"/>
      <c r="O21" s="21">
        <f t="shared" si="0"/>
        <v>114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107</v>
      </c>
      <c r="AB21" s="24"/>
      <c r="AC21" s="24"/>
      <c r="AD21" s="28"/>
      <c r="AE21" s="21">
        <v>86</v>
      </c>
      <c r="AF21" s="24"/>
      <c r="AG21" s="24"/>
      <c r="AH21" s="28"/>
      <c r="AI21" s="21">
        <v>106</v>
      </c>
      <c r="AJ21" s="24"/>
      <c r="AK21" s="24"/>
      <c r="AL21" s="28"/>
      <c r="AM21" s="39">
        <f t="shared" si="1"/>
        <v>192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44</v>
      </c>
      <c r="G22" s="24"/>
      <c r="H22" s="28"/>
      <c r="I22" s="21">
        <v>33</v>
      </c>
      <c r="J22" s="24"/>
      <c r="K22" s="28"/>
      <c r="L22" s="21">
        <v>43</v>
      </c>
      <c r="M22" s="24"/>
      <c r="N22" s="28"/>
      <c r="O22" s="21">
        <f t="shared" si="0"/>
        <v>76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246</v>
      </c>
      <c r="AB22" s="24"/>
      <c r="AC22" s="24"/>
      <c r="AD22" s="28"/>
      <c r="AE22" s="21">
        <v>237</v>
      </c>
      <c r="AF22" s="24"/>
      <c r="AG22" s="24"/>
      <c r="AH22" s="28"/>
      <c r="AI22" s="21">
        <v>273</v>
      </c>
      <c r="AJ22" s="24"/>
      <c r="AK22" s="24"/>
      <c r="AL22" s="28"/>
      <c r="AM22" s="39">
        <f t="shared" si="1"/>
        <v>510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171</v>
      </c>
      <c r="G23" s="24"/>
      <c r="H23" s="28"/>
      <c r="I23" s="21">
        <v>141</v>
      </c>
      <c r="J23" s="24"/>
      <c r="K23" s="28"/>
      <c r="L23" s="21">
        <v>171</v>
      </c>
      <c r="M23" s="24"/>
      <c r="N23" s="28"/>
      <c r="O23" s="21">
        <f t="shared" si="0"/>
        <v>312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11</v>
      </c>
      <c r="AB23" s="24"/>
      <c r="AC23" s="24"/>
      <c r="AD23" s="28"/>
      <c r="AE23" s="21">
        <v>7</v>
      </c>
      <c r="AF23" s="24"/>
      <c r="AG23" s="24"/>
      <c r="AH23" s="28"/>
      <c r="AI23" s="21">
        <v>12</v>
      </c>
      <c r="AJ23" s="24"/>
      <c r="AK23" s="24"/>
      <c r="AL23" s="28"/>
      <c r="AM23" s="39">
        <f t="shared" si="1"/>
        <v>19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215</v>
      </c>
      <c r="G24" s="24"/>
      <c r="H24" s="28"/>
      <c r="I24" s="21">
        <v>204</v>
      </c>
      <c r="J24" s="24"/>
      <c r="K24" s="28"/>
      <c r="L24" s="21">
        <v>226</v>
      </c>
      <c r="M24" s="24"/>
      <c r="N24" s="28"/>
      <c r="O24" s="21">
        <f t="shared" si="0"/>
        <v>430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133</v>
      </c>
      <c r="AB24" s="24"/>
      <c r="AC24" s="24"/>
      <c r="AD24" s="28"/>
      <c r="AE24" s="21">
        <v>107</v>
      </c>
      <c r="AF24" s="24"/>
      <c r="AG24" s="24"/>
      <c r="AH24" s="28"/>
      <c r="AI24" s="21">
        <v>120</v>
      </c>
      <c r="AJ24" s="24"/>
      <c r="AK24" s="24"/>
      <c r="AL24" s="28"/>
      <c r="AM24" s="39">
        <f t="shared" si="1"/>
        <v>227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167</v>
      </c>
      <c r="G25" s="24"/>
      <c r="H25" s="28"/>
      <c r="I25" s="21">
        <v>147</v>
      </c>
      <c r="J25" s="24"/>
      <c r="K25" s="28"/>
      <c r="L25" s="21">
        <v>159</v>
      </c>
      <c r="M25" s="24"/>
      <c r="N25" s="28"/>
      <c r="O25" s="21">
        <f t="shared" si="0"/>
        <v>306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236</v>
      </c>
      <c r="AB25" s="24"/>
      <c r="AC25" s="24"/>
      <c r="AD25" s="28"/>
      <c r="AE25" s="21">
        <v>178</v>
      </c>
      <c r="AF25" s="24"/>
      <c r="AG25" s="24"/>
      <c r="AH25" s="28"/>
      <c r="AI25" s="21">
        <v>193</v>
      </c>
      <c r="AJ25" s="24"/>
      <c r="AK25" s="24"/>
      <c r="AL25" s="28"/>
      <c r="AM25" s="39">
        <f t="shared" si="1"/>
        <v>371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169</v>
      </c>
      <c r="G26" s="24"/>
      <c r="H26" s="28"/>
      <c r="I26" s="21">
        <v>161</v>
      </c>
      <c r="J26" s="24"/>
      <c r="K26" s="28"/>
      <c r="L26" s="21">
        <v>162</v>
      </c>
      <c r="M26" s="24"/>
      <c r="N26" s="28"/>
      <c r="O26" s="21">
        <f t="shared" si="0"/>
        <v>323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141</v>
      </c>
      <c r="AB26" s="24"/>
      <c r="AC26" s="24"/>
      <c r="AD26" s="28"/>
      <c r="AE26" s="21">
        <v>125</v>
      </c>
      <c r="AF26" s="24"/>
      <c r="AG26" s="24"/>
      <c r="AH26" s="28"/>
      <c r="AI26" s="21">
        <v>136</v>
      </c>
      <c r="AJ26" s="24"/>
      <c r="AK26" s="24"/>
      <c r="AL26" s="28"/>
      <c r="AM26" s="39">
        <f t="shared" si="1"/>
        <v>261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137</v>
      </c>
      <c r="G27" s="24"/>
      <c r="H27" s="28"/>
      <c r="I27" s="21">
        <v>126</v>
      </c>
      <c r="J27" s="24"/>
      <c r="K27" s="28"/>
      <c r="L27" s="21">
        <v>131</v>
      </c>
      <c r="M27" s="24"/>
      <c r="N27" s="28"/>
      <c r="O27" s="21">
        <f t="shared" si="0"/>
        <v>257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154</v>
      </c>
      <c r="AB27" s="24"/>
      <c r="AC27" s="24"/>
      <c r="AD27" s="28"/>
      <c r="AE27" s="21">
        <v>131</v>
      </c>
      <c r="AF27" s="24"/>
      <c r="AG27" s="24"/>
      <c r="AH27" s="28"/>
      <c r="AI27" s="21">
        <v>99</v>
      </c>
      <c r="AJ27" s="24"/>
      <c r="AK27" s="24"/>
      <c r="AL27" s="28"/>
      <c r="AM27" s="39">
        <f t="shared" si="1"/>
        <v>230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163</v>
      </c>
      <c r="AF28" s="24"/>
      <c r="AG28" s="24"/>
      <c r="AH28" s="28"/>
      <c r="AI28" s="21">
        <v>189</v>
      </c>
      <c r="AJ28" s="24"/>
      <c r="AK28" s="24"/>
      <c r="AL28" s="28"/>
      <c r="AM28" s="39">
        <f t="shared" si="1"/>
        <v>352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82</v>
      </c>
      <c r="M29" s="24"/>
      <c r="N29" s="28"/>
      <c r="O29" s="21">
        <f t="shared" si="0"/>
        <v>143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185</v>
      </c>
      <c r="AB29" s="24"/>
      <c r="AC29" s="24"/>
      <c r="AD29" s="28"/>
      <c r="AE29" s="21">
        <v>187</v>
      </c>
      <c r="AF29" s="24"/>
      <c r="AG29" s="24"/>
      <c r="AH29" s="28"/>
      <c r="AI29" s="21">
        <v>132</v>
      </c>
      <c r="AJ29" s="24"/>
      <c r="AK29" s="24"/>
      <c r="AL29" s="28"/>
      <c r="AM29" s="39">
        <f t="shared" si="1"/>
        <v>319</v>
      </c>
      <c r="AN29" s="39"/>
      <c r="AO29" s="39"/>
      <c r="AP29" s="39"/>
      <c r="AQ29" s="4"/>
      <c r="AR29" s="37" t="s">
        <v>14</v>
      </c>
      <c r="AS29" s="42">
        <f>AE31</f>
        <v>11087</v>
      </c>
      <c r="AT29" s="42">
        <v>4191</v>
      </c>
      <c r="AU29" s="43">
        <f>IF(OR(AS29=0,AT29=0),"",ROUNDDOWN(AT29/AS29,4))</f>
        <v>0.378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1470</v>
      </c>
      <c r="G30" s="24"/>
      <c r="H30" s="28"/>
      <c r="I30" s="21">
        <v>1404</v>
      </c>
      <c r="J30" s="24"/>
      <c r="K30" s="28"/>
      <c r="L30" s="21">
        <v>1557</v>
      </c>
      <c r="M30" s="24"/>
      <c r="N30" s="28"/>
      <c r="O30" s="21">
        <f t="shared" si="0"/>
        <v>2961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47</v>
      </c>
      <c r="AB30" s="24"/>
      <c r="AC30" s="24"/>
      <c r="AD30" s="28"/>
      <c r="AE30" s="21">
        <v>43</v>
      </c>
      <c r="AF30" s="24"/>
      <c r="AG30" s="24"/>
      <c r="AH30" s="28"/>
      <c r="AI30" s="21">
        <v>49</v>
      </c>
      <c r="AJ30" s="24"/>
      <c r="AK30" s="24"/>
      <c r="AL30" s="28"/>
      <c r="AM30" s="39">
        <f t="shared" si="1"/>
        <v>92</v>
      </c>
      <c r="AN30" s="39"/>
      <c r="AO30" s="39"/>
      <c r="AP30" s="39"/>
      <c r="AQ30" s="4"/>
      <c r="AR30" s="37" t="s">
        <v>24</v>
      </c>
      <c r="AS30" s="42">
        <f>AI31</f>
        <v>12084</v>
      </c>
      <c r="AT30" s="42">
        <v>5722</v>
      </c>
      <c r="AU30" s="43">
        <f>IF(OR(AS30=0,AT30=0),"",ROUNDDOWN(AT30/AS30,4))</f>
        <v>0.47349999999999998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536</v>
      </c>
      <c r="G31" s="24"/>
      <c r="H31" s="28"/>
      <c r="I31" s="21">
        <v>536</v>
      </c>
      <c r="J31" s="24"/>
      <c r="K31" s="28"/>
      <c r="L31" s="21">
        <v>550</v>
      </c>
      <c r="M31" s="24"/>
      <c r="N31" s="28"/>
      <c r="O31" s="21">
        <f t="shared" si="0"/>
        <v>1086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12008</v>
      </c>
      <c r="AB31" s="24"/>
      <c r="AC31" s="24"/>
      <c r="AD31" s="28"/>
      <c r="AE31" s="21">
        <f>SUM(I8:K32,AE8:AH30)</f>
        <v>11087</v>
      </c>
      <c r="AF31" s="24"/>
      <c r="AG31" s="24"/>
      <c r="AH31" s="28"/>
      <c r="AI31" s="21">
        <f>SUM(L8:N32,AI8:AL30)</f>
        <v>12084</v>
      </c>
      <c r="AJ31" s="24"/>
      <c r="AK31" s="24"/>
      <c r="AL31" s="28"/>
      <c r="AM31" s="39">
        <f t="shared" si="1"/>
        <v>23171</v>
      </c>
      <c r="AN31" s="39"/>
      <c r="AO31" s="39"/>
      <c r="AP31" s="39"/>
      <c r="AQ31" s="4"/>
      <c r="AR31" s="37" t="s">
        <v>26</v>
      </c>
      <c r="AS31" s="42">
        <f>AM31</f>
        <v>23171</v>
      </c>
      <c r="AT31" s="42">
        <f>AT29+AT30</f>
        <v>9913</v>
      </c>
      <c r="AU31" s="43">
        <f>IF(OR(AS31=0,AT31=0),"",ROUNDDOWN(AT31/AS31,4))</f>
        <v>0.42780000000000001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410</v>
      </c>
      <c r="G32" s="25"/>
      <c r="H32" s="29"/>
      <c r="I32" s="22">
        <v>358</v>
      </c>
      <c r="J32" s="25"/>
      <c r="K32" s="29"/>
      <c r="L32" s="22">
        <v>405</v>
      </c>
      <c r="M32" s="25"/>
      <c r="N32" s="29"/>
      <c r="O32" s="22">
        <f t="shared" si="0"/>
        <v>763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-36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-500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9913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-8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-43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4191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5722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42.78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8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3</v>
      </c>
      <c r="U42" s="1">
        <v>8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2" sqref="B2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45260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1800</v>
      </c>
      <c r="G8" s="23"/>
      <c r="H8" s="27"/>
      <c r="I8" s="20">
        <v>1738</v>
      </c>
      <c r="J8" s="23"/>
      <c r="K8" s="27"/>
      <c r="L8" s="20">
        <v>1876</v>
      </c>
      <c r="M8" s="23"/>
      <c r="N8" s="27"/>
      <c r="O8" s="20">
        <f t="shared" ref="O8:O32" si="0">I8+L8</f>
        <v>3614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480</v>
      </c>
      <c r="AB8" s="23"/>
      <c r="AC8" s="23"/>
      <c r="AD8" s="27"/>
      <c r="AE8" s="20">
        <v>469</v>
      </c>
      <c r="AF8" s="23"/>
      <c r="AG8" s="23"/>
      <c r="AH8" s="27"/>
      <c r="AI8" s="20">
        <v>494</v>
      </c>
      <c r="AJ8" s="23"/>
      <c r="AK8" s="23"/>
      <c r="AL8" s="27"/>
      <c r="AM8" s="38">
        <f t="shared" ref="AM8:AM31" si="1">AE8+AI8</f>
        <v>963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103</v>
      </c>
      <c r="G9" s="24"/>
      <c r="H9" s="28"/>
      <c r="I9" s="21">
        <v>90</v>
      </c>
      <c r="J9" s="24"/>
      <c r="K9" s="28"/>
      <c r="L9" s="21">
        <v>69</v>
      </c>
      <c r="M9" s="24"/>
      <c r="N9" s="28"/>
      <c r="O9" s="21">
        <f t="shared" si="0"/>
        <v>159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210</v>
      </c>
      <c r="G10" s="24"/>
      <c r="H10" s="28"/>
      <c r="I10" s="21">
        <v>174</v>
      </c>
      <c r="J10" s="24"/>
      <c r="K10" s="28"/>
      <c r="L10" s="21">
        <v>189</v>
      </c>
      <c r="M10" s="24"/>
      <c r="N10" s="28"/>
      <c r="O10" s="21">
        <f t="shared" si="0"/>
        <v>363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261</v>
      </c>
      <c r="AB10" s="24"/>
      <c r="AC10" s="24"/>
      <c r="AD10" s="28"/>
      <c r="AE10" s="21">
        <v>259</v>
      </c>
      <c r="AF10" s="24"/>
      <c r="AG10" s="24"/>
      <c r="AH10" s="28"/>
      <c r="AI10" s="21">
        <v>272</v>
      </c>
      <c r="AJ10" s="24"/>
      <c r="AK10" s="24"/>
      <c r="AL10" s="28"/>
      <c r="AM10" s="39">
        <f t="shared" si="1"/>
        <v>531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112</v>
      </c>
      <c r="G11" s="24"/>
      <c r="H11" s="28"/>
      <c r="I11" s="21">
        <v>95</v>
      </c>
      <c r="J11" s="24"/>
      <c r="K11" s="28"/>
      <c r="L11" s="21">
        <v>117</v>
      </c>
      <c r="M11" s="24"/>
      <c r="N11" s="28"/>
      <c r="O11" s="21">
        <f t="shared" si="0"/>
        <v>212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426</v>
      </c>
      <c r="AB11" s="24"/>
      <c r="AC11" s="24"/>
      <c r="AD11" s="28"/>
      <c r="AE11" s="21">
        <v>436</v>
      </c>
      <c r="AF11" s="24"/>
      <c r="AG11" s="24"/>
      <c r="AH11" s="28"/>
      <c r="AI11" s="21">
        <v>487</v>
      </c>
      <c r="AJ11" s="24"/>
      <c r="AK11" s="24"/>
      <c r="AL11" s="28"/>
      <c r="AM11" s="39">
        <f t="shared" si="1"/>
        <v>923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169</v>
      </c>
      <c r="G12" s="24"/>
      <c r="H12" s="28"/>
      <c r="I12" s="21">
        <v>153</v>
      </c>
      <c r="J12" s="24"/>
      <c r="K12" s="28"/>
      <c r="L12" s="21">
        <v>165</v>
      </c>
      <c r="M12" s="24"/>
      <c r="N12" s="28"/>
      <c r="O12" s="21">
        <f t="shared" si="0"/>
        <v>318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167</v>
      </c>
      <c r="AB12" s="24"/>
      <c r="AC12" s="24"/>
      <c r="AD12" s="28"/>
      <c r="AE12" s="21">
        <v>143</v>
      </c>
      <c r="AF12" s="24"/>
      <c r="AG12" s="24"/>
      <c r="AH12" s="28"/>
      <c r="AI12" s="21">
        <v>166</v>
      </c>
      <c r="AJ12" s="24"/>
      <c r="AK12" s="24"/>
      <c r="AL12" s="28"/>
      <c r="AM12" s="39">
        <f t="shared" si="1"/>
        <v>309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90</v>
      </c>
      <c r="M13" s="24"/>
      <c r="N13" s="28"/>
      <c r="O13" s="21">
        <f t="shared" si="0"/>
        <v>180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131</v>
      </c>
      <c r="AB13" s="24"/>
      <c r="AC13" s="24"/>
      <c r="AD13" s="28"/>
      <c r="AE13" s="21">
        <v>114</v>
      </c>
      <c r="AF13" s="24"/>
      <c r="AG13" s="24"/>
      <c r="AH13" s="28"/>
      <c r="AI13" s="21">
        <v>123</v>
      </c>
      <c r="AJ13" s="24"/>
      <c r="AK13" s="24"/>
      <c r="AL13" s="28"/>
      <c r="AM13" s="39">
        <f t="shared" si="1"/>
        <v>237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1295</v>
      </c>
      <c r="AB14" s="24"/>
      <c r="AC14" s="24"/>
      <c r="AD14" s="28"/>
      <c r="AE14" s="21">
        <v>1176</v>
      </c>
      <c r="AF14" s="24"/>
      <c r="AG14" s="24"/>
      <c r="AH14" s="28"/>
      <c r="AI14" s="21">
        <v>1293</v>
      </c>
      <c r="AJ14" s="24"/>
      <c r="AK14" s="24"/>
      <c r="AL14" s="28"/>
      <c r="AM14" s="39">
        <f t="shared" si="1"/>
        <v>2469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247</v>
      </c>
      <c r="G15" s="24"/>
      <c r="H15" s="28"/>
      <c r="I15" s="21">
        <v>245</v>
      </c>
      <c r="J15" s="24"/>
      <c r="K15" s="28"/>
      <c r="L15" s="21">
        <v>276</v>
      </c>
      <c r="M15" s="24"/>
      <c r="N15" s="28"/>
      <c r="O15" s="21">
        <f t="shared" si="0"/>
        <v>521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18</v>
      </c>
      <c r="AB15" s="24"/>
      <c r="AC15" s="24"/>
      <c r="AD15" s="28"/>
      <c r="AE15" s="21">
        <v>9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24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230</v>
      </c>
      <c r="G16" s="24"/>
      <c r="H16" s="28"/>
      <c r="I16" s="21">
        <v>202</v>
      </c>
      <c r="J16" s="24"/>
      <c r="K16" s="28"/>
      <c r="L16" s="21">
        <v>237</v>
      </c>
      <c r="M16" s="24"/>
      <c r="N16" s="28"/>
      <c r="O16" s="21">
        <f t="shared" si="0"/>
        <v>439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56</v>
      </c>
      <c r="AB16" s="24"/>
      <c r="AC16" s="24"/>
      <c r="AD16" s="28"/>
      <c r="AE16" s="21">
        <v>44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94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156</v>
      </c>
      <c r="G17" s="24"/>
      <c r="H17" s="28"/>
      <c r="I17" s="21">
        <v>192</v>
      </c>
      <c r="J17" s="24"/>
      <c r="K17" s="28"/>
      <c r="L17" s="21">
        <v>210</v>
      </c>
      <c r="M17" s="24"/>
      <c r="N17" s="28"/>
      <c r="O17" s="21">
        <f t="shared" si="0"/>
        <v>402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231</v>
      </c>
      <c r="AB17" s="24"/>
      <c r="AC17" s="24"/>
      <c r="AD17" s="28"/>
      <c r="AE17" s="21">
        <v>216</v>
      </c>
      <c r="AF17" s="24"/>
      <c r="AG17" s="24"/>
      <c r="AH17" s="28"/>
      <c r="AI17" s="21">
        <v>235</v>
      </c>
      <c r="AJ17" s="24"/>
      <c r="AK17" s="24"/>
      <c r="AL17" s="28"/>
      <c r="AM17" s="39">
        <f t="shared" si="1"/>
        <v>451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147</v>
      </c>
      <c r="J18" s="24"/>
      <c r="K18" s="28"/>
      <c r="L18" s="21">
        <v>173</v>
      </c>
      <c r="M18" s="24"/>
      <c r="N18" s="28"/>
      <c r="O18" s="21">
        <f t="shared" si="0"/>
        <v>320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223</v>
      </c>
      <c r="AB18" s="24"/>
      <c r="AC18" s="24"/>
      <c r="AD18" s="28"/>
      <c r="AE18" s="21">
        <v>175</v>
      </c>
      <c r="AF18" s="24"/>
      <c r="AG18" s="24"/>
      <c r="AH18" s="28"/>
      <c r="AI18" s="21">
        <v>191</v>
      </c>
      <c r="AJ18" s="24"/>
      <c r="AK18" s="24"/>
      <c r="AL18" s="28"/>
      <c r="AM18" s="39">
        <f t="shared" si="1"/>
        <v>366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140</v>
      </c>
      <c r="G19" s="24"/>
      <c r="H19" s="28"/>
      <c r="I19" s="21">
        <v>129</v>
      </c>
      <c r="J19" s="24"/>
      <c r="K19" s="28"/>
      <c r="L19" s="21">
        <v>133</v>
      </c>
      <c r="M19" s="24"/>
      <c r="N19" s="28"/>
      <c r="O19" s="21">
        <f t="shared" si="0"/>
        <v>262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56</v>
      </c>
      <c r="AJ19" s="24"/>
      <c r="AK19" s="24"/>
      <c r="AL19" s="28"/>
      <c r="AM19" s="39">
        <f t="shared" si="1"/>
        <v>102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67</v>
      </c>
      <c r="G20" s="24"/>
      <c r="H20" s="28"/>
      <c r="I20" s="21">
        <v>56</v>
      </c>
      <c r="J20" s="24"/>
      <c r="K20" s="28"/>
      <c r="L20" s="21">
        <v>54</v>
      </c>
      <c r="M20" s="24"/>
      <c r="N20" s="28"/>
      <c r="O20" s="21">
        <f t="shared" si="0"/>
        <v>110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109</v>
      </c>
      <c r="AB20" s="24"/>
      <c r="AC20" s="24"/>
      <c r="AD20" s="28"/>
      <c r="AE20" s="21">
        <v>88</v>
      </c>
      <c r="AF20" s="24"/>
      <c r="AG20" s="24"/>
      <c r="AH20" s="28"/>
      <c r="AI20" s="21">
        <v>128</v>
      </c>
      <c r="AJ20" s="24"/>
      <c r="AK20" s="24"/>
      <c r="AL20" s="28"/>
      <c r="AM20" s="39">
        <f t="shared" si="1"/>
        <v>216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80</v>
      </c>
      <c r="G21" s="24"/>
      <c r="H21" s="28"/>
      <c r="I21" s="21">
        <v>49</v>
      </c>
      <c r="J21" s="24"/>
      <c r="K21" s="28"/>
      <c r="L21" s="21">
        <v>65</v>
      </c>
      <c r="M21" s="24"/>
      <c r="N21" s="28"/>
      <c r="O21" s="21">
        <f t="shared" si="0"/>
        <v>114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105</v>
      </c>
      <c r="AB21" s="24"/>
      <c r="AC21" s="24"/>
      <c r="AD21" s="28"/>
      <c r="AE21" s="21">
        <v>84</v>
      </c>
      <c r="AF21" s="24"/>
      <c r="AG21" s="24"/>
      <c r="AH21" s="28"/>
      <c r="AI21" s="21">
        <v>106</v>
      </c>
      <c r="AJ21" s="24"/>
      <c r="AK21" s="24"/>
      <c r="AL21" s="28"/>
      <c r="AM21" s="39">
        <f t="shared" si="1"/>
        <v>190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46</v>
      </c>
      <c r="G22" s="24"/>
      <c r="H22" s="28"/>
      <c r="I22" s="21">
        <v>33</v>
      </c>
      <c r="J22" s="24"/>
      <c r="K22" s="28"/>
      <c r="L22" s="21">
        <v>45</v>
      </c>
      <c r="M22" s="24"/>
      <c r="N22" s="28"/>
      <c r="O22" s="21">
        <f t="shared" si="0"/>
        <v>78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248</v>
      </c>
      <c r="AB22" s="24"/>
      <c r="AC22" s="24"/>
      <c r="AD22" s="28"/>
      <c r="AE22" s="21">
        <v>238</v>
      </c>
      <c r="AF22" s="24"/>
      <c r="AG22" s="24"/>
      <c r="AH22" s="28"/>
      <c r="AI22" s="21">
        <v>274</v>
      </c>
      <c r="AJ22" s="24"/>
      <c r="AK22" s="24"/>
      <c r="AL22" s="28"/>
      <c r="AM22" s="39">
        <f t="shared" si="1"/>
        <v>512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171</v>
      </c>
      <c r="G23" s="24"/>
      <c r="H23" s="28"/>
      <c r="I23" s="21">
        <v>142</v>
      </c>
      <c r="J23" s="24"/>
      <c r="K23" s="28"/>
      <c r="L23" s="21">
        <v>170</v>
      </c>
      <c r="M23" s="24"/>
      <c r="N23" s="28"/>
      <c r="O23" s="21">
        <f t="shared" si="0"/>
        <v>312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6</v>
      </c>
      <c r="AB23" s="24"/>
      <c r="AC23" s="24"/>
      <c r="AD23" s="28"/>
      <c r="AE23" s="21">
        <v>6</v>
      </c>
      <c r="AF23" s="24"/>
      <c r="AG23" s="24"/>
      <c r="AH23" s="28"/>
      <c r="AI23" s="21">
        <v>8</v>
      </c>
      <c r="AJ23" s="24"/>
      <c r="AK23" s="24"/>
      <c r="AL23" s="28"/>
      <c r="AM23" s="39">
        <f t="shared" si="1"/>
        <v>14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217</v>
      </c>
      <c r="G24" s="24"/>
      <c r="H24" s="28"/>
      <c r="I24" s="21">
        <v>205</v>
      </c>
      <c r="J24" s="24"/>
      <c r="K24" s="28"/>
      <c r="L24" s="21">
        <v>226</v>
      </c>
      <c r="M24" s="24"/>
      <c r="N24" s="28"/>
      <c r="O24" s="21">
        <f t="shared" si="0"/>
        <v>431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131</v>
      </c>
      <c r="AB24" s="24"/>
      <c r="AC24" s="24"/>
      <c r="AD24" s="28"/>
      <c r="AE24" s="21">
        <v>105</v>
      </c>
      <c r="AF24" s="24"/>
      <c r="AG24" s="24"/>
      <c r="AH24" s="28"/>
      <c r="AI24" s="21">
        <v>118</v>
      </c>
      <c r="AJ24" s="24"/>
      <c r="AK24" s="24"/>
      <c r="AL24" s="28"/>
      <c r="AM24" s="39">
        <f t="shared" si="1"/>
        <v>223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165</v>
      </c>
      <c r="G25" s="24"/>
      <c r="H25" s="28"/>
      <c r="I25" s="21">
        <v>147</v>
      </c>
      <c r="J25" s="24"/>
      <c r="K25" s="28"/>
      <c r="L25" s="21">
        <v>157</v>
      </c>
      <c r="M25" s="24"/>
      <c r="N25" s="28"/>
      <c r="O25" s="21">
        <f t="shared" si="0"/>
        <v>304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234</v>
      </c>
      <c r="AB25" s="24"/>
      <c r="AC25" s="24"/>
      <c r="AD25" s="28"/>
      <c r="AE25" s="21">
        <v>178</v>
      </c>
      <c r="AF25" s="24"/>
      <c r="AG25" s="24"/>
      <c r="AH25" s="28"/>
      <c r="AI25" s="21">
        <v>192</v>
      </c>
      <c r="AJ25" s="24"/>
      <c r="AK25" s="24"/>
      <c r="AL25" s="28"/>
      <c r="AM25" s="39">
        <f t="shared" si="1"/>
        <v>370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170</v>
      </c>
      <c r="G26" s="24"/>
      <c r="H26" s="28"/>
      <c r="I26" s="21">
        <v>163</v>
      </c>
      <c r="J26" s="24"/>
      <c r="K26" s="28"/>
      <c r="L26" s="21">
        <v>162</v>
      </c>
      <c r="M26" s="24"/>
      <c r="N26" s="28"/>
      <c r="O26" s="21">
        <f t="shared" si="0"/>
        <v>325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140</v>
      </c>
      <c r="AB26" s="24"/>
      <c r="AC26" s="24"/>
      <c r="AD26" s="28"/>
      <c r="AE26" s="21">
        <v>124</v>
      </c>
      <c r="AF26" s="24"/>
      <c r="AG26" s="24"/>
      <c r="AH26" s="28"/>
      <c r="AI26" s="21">
        <v>136</v>
      </c>
      <c r="AJ26" s="24"/>
      <c r="AK26" s="24"/>
      <c r="AL26" s="28"/>
      <c r="AM26" s="39">
        <f t="shared" si="1"/>
        <v>260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139</v>
      </c>
      <c r="G27" s="24"/>
      <c r="H27" s="28"/>
      <c r="I27" s="21">
        <v>126</v>
      </c>
      <c r="J27" s="24"/>
      <c r="K27" s="28"/>
      <c r="L27" s="21">
        <v>133</v>
      </c>
      <c r="M27" s="24"/>
      <c r="N27" s="28"/>
      <c r="O27" s="21">
        <f t="shared" si="0"/>
        <v>259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155</v>
      </c>
      <c r="AB27" s="24"/>
      <c r="AC27" s="24"/>
      <c r="AD27" s="28"/>
      <c r="AE27" s="21">
        <v>131</v>
      </c>
      <c r="AF27" s="24"/>
      <c r="AG27" s="24"/>
      <c r="AH27" s="28"/>
      <c r="AI27" s="21">
        <v>99</v>
      </c>
      <c r="AJ27" s="24"/>
      <c r="AK27" s="24"/>
      <c r="AL27" s="28"/>
      <c r="AM27" s="39">
        <f t="shared" si="1"/>
        <v>230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55</v>
      </c>
      <c r="G28" s="24"/>
      <c r="H28" s="28"/>
      <c r="I28" s="21">
        <v>44</v>
      </c>
      <c r="J28" s="24"/>
      <c r="K28" s="28"/>
      <c r="L28" s="21">
        <v>55</v>
      </c>
      <c r="M28" s="24"/>
      <c r="N28" s="28"/>
      <c r="O28" s="21">
        <f t="shared" si="0"/>
        <v>99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196</v>
      </c>
      <c r="AB28" s="24"/>
      <c r="AC28" s="24"/>
      <c r="AD28" s="28"/>
      <c r="AE28" s="21">
        <v>162</v>
      </c>
      <c r="AF28" s="24"/>
      <c r="AG28" s="24"/>
      <c r="AH28" s="28"/>
      <c r="AI28" s="21">
        <v>188</v>
      </c>
      <c r="AJ28" s="24"/>
      <c r="AK28" s="24"/>
      <c r="AL28" s="28"/>
      <c r="AM28" s="39">
        <f t="shared" si="1"/>
        <v>350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82</v>
      </c>
      <c r="M29" s="24"/>
      <c r="N29" s="28"/>
      <c r="O29" s="21">
        <f t="shared" si="0"/>
        <v>143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185</v>
      </c>
      <c r="AB29" s="24"/>
      <c r="AC29" s="24"/>
      <c r="AD29" s="28"/>
      <c r="AE29" s="21">
        <v>187</v>
      </c>
      <c r="AF29" s="24"/>
      <c r="AG29" s="24"/>
      <c r="AH29" s="28"/>
      <c r="AI29" s="21">
        <v>131</v>
      </c>
      <c r="AJ29" s="24"/>
      <c r="AK29" s="24"/>
      <c r="AL29" s="28"/>
      <c r="AM29" s="39">
        <f t="shared" si="1"/>
        <v>318</v>
      </c>
      <c r="AN29" s="39"/>
      <c r="AO29" s="39"/>
      <c r="AP29" s="39"/>
      <c r="AQ29" s="4"/>
      <c r="AR29" s="37" t="s">
        <v>14</v>
      </c>
      <c r="AS29" s="42">
        <f>AE31</f>
        <v>11068</v>
      </c>
      <c r="AT29" s="42">
        <v>4190</v>
      </c>
      <c r="AU29" s="43">
        <f>IF(OR(AS29=0,AT29=0),"",ROUNDDOWN(AT29/AS29,4))</f>
        <v>0.3785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1468</v>
      </c>
      <c r="G30" s="24"/>
      <c r="H30" s="28"/>
      <c r="I30" s="21">
        <v>1403</v>
      </c>
      <c r="J30" s="24"/>
      <c r="K30" s="28"/>
      <c r="L30" s="21">
        <v>1556</v>
      </c>
      <c r="M30" s="24"/>
      <c r="N30" s="28"/>
      <c r="O30" s="21">
        <f t="shared" si="0"/>
        <v>2959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47</v>
      </c>
      <c r="AB30" s="24"/>
      <c r="AC30" s="24"/>
      <c r="AD30" s="28"/>
      <c r="AE30" s="21">
        <v>42</v>
      </c>
      <c r="AF30" s="24"/>
      <c r="AG30" s="24"/>
      <c r="AH30" s="28"/>
      <c r="AI30" s="21">
        <v>49</v>
      </c>
      <c r="AJ30" s="24"/>
      <c r="AK30" s="24"/>
      <c r="AL30" s="28"/>
      <c r="AM30" s="39">
        <f t="shared" si="1"/>
        <v>91</v>
      </c>
      <c r="AN30" s="39"/>
      <c r="AO30" s="39"/>
      <c r="AP30" s="39"/>
      <c r="AQ30" s="4"/>
      <c r="AR30" s="37" t="s">
        <v>24</v>
      </c>
      <c r="AS30" s="42">
        <f>AI31</f>
        <v>12059</v>
      </c>
      <c r="AT30" s="42">
        <v>5720</v>
      </c>
      <c r="AU30" s="43">
        <f>IF(OR(AS30=0,AT30=0),"",ROUNDDOWN(AT30/AS30,4))</f>
        <v>0.4743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534</v>
      </c>
      <c r="G31" s="24"/>
      <c r="H31" s="28"/>
      <c r="I31" s="21">
        <v>535</v>
      </c>
      <c r="J31" s="24"/>
      <c r="K31" s="28"/>
      <c r="L31" s="21">
        <v>548</v>
      </c>
      <c r="M31" s="24"/>
      <c r="N31" s="28"/>
      <c r="O31" s="21">
        <f t="shared" si="0"/>
        <v>1083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11993</v>
      </c>
      <c r="AB31" s="24"/>
      <c r="AC31" s="24"/>
      <c r="AD31" s="28"/>
      <c r="AE31" s="21">
        <f>SUM(I8:K32,AE8:AH30)</f>
        <v>11068</v>
      </c>
      <c r="AF31" s="24"/>
      <c r="AG31" s="24"/>
      <c r="AH31" s="28"/>
      <c r="AI31" s="21">
        <f>SUM(L8:N32,AI8:AL30)</f>
        <v>12059</v>
      </c>
      <c r="AJ31" s="24"/>
      <c r="AK31" s="24"/>
      <c r="AL31" s="28"/>
      <c r="AM31" s="39">
        <f t="shared" si="1"/>
        <v>23127</v>
      </c>
      <c r="AN31" s="39"/>
      <c r="AO31" s="39"/>
      <c r="AP31" s="39"/>
      <c r="AQ31" s="4"/>
      <c r="AR31" s="37" t="s">
        <v>26</v>
      </c>
      <c r="AS31" s="42">
        <f>AM31</f>
        <v>23127</v>
      </c>
      <c r="AT31" s="42">
        <f>AT29+AT30</f>
        <v>9910</v>
      </c>
      <c r="AU31" s="43">
        <f>IF(OR(AS31=0,AT31=0),"",ROUNDDOWN(AT31/AS31,4))</f>
        <v>0.42849999999999999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410</v>
      </c>
      <c r="G32" s="25"/>
      <c r="H32" s="29"/>
      <c r="I32" s="22">
        <v>358</v>
      </c>
      <c r="J32" s="25"/>
      <c r="K32" s="29"/>
      <c r="L32" s="22">
        <v>403</v>
      </c>
      <c r="M32" s="25"/>
      <c r="N32" s="29"/>
      <c r="O32" s="22">
        <f t="shared" si="0"/>
        <v>761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-44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-524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9910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-15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-68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4190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5720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42.85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2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3</v>
      </c>
      <c r="U42" s="1">
        <v>8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U43"/>
  <sheetViews>
    <sheetView view="pageBreakPreview" zoomScaleSheetLayoutView="100" workbookViewId="0">
      <selection activeCell="B2" sqref="B2"/>
    </sheetView>
  </sheetViews>
  <sheetFormatPr defaultColWidth="9" defaultRowHeight="13.2"/>
  <cols>
    <col min="1" max="1" width="0.77734375" style="1" customWidth="1"/>
    <col min="2" max="6" width="3.44140625" style="1" customWidth="1"/>
    <col min="7" max="8" width="1.77734375" style="1" customWidth="1"/>
    <col min="9" max="9" width="3.44140625" style="1" customWidth="1"/>
    <col min="10" max="11" width="1.77734375" style="1" customWidth="1"/>
    <col min="12" max="12" width="3.44140625" style="1" customWidth="1"/>
    <col min="13" max="26" width="1.77734375" style="1" customWidth="1"/>
    <col min="27" max="30" width="1.88671875" style="1" customWidth="1"/>
    <col min="31" max="42" width="1.77734375" style="1" customWidth="1"/>
    <col min="43" max="43" width="3.88671875" style="1" customWidth="1"/>
    <col min="44" max="44" width="5.109375" style="2" customWidth="1"/>
    <col min="45" max="47" width="8.77734375" style="1" customWidth="1"/>
    <col min="48" max="16384" width="9" style="1"/>
  </cols>
  <sheetData>
    <row r="1" spans="1:47" ht="21" customHeight="1">
      <c r="A1" s="1"/>
      <c r="B1" s="5" t="s">
        <v>6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1"/>
      <c r="AR1" s="2"/>
      <c r="AS1" s="1"/>
      <c r="AT1" s="1"/>
      <c r="AU1" s="1"/>
    </row>
    <row r="2" spans="1:47" ht="18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41" t="s">
        <v>0</v>
      </c>
      <c r="AQ2" s="1"/>
      <c r="AR2" s="2"/>
      <c r="AS2" s="1"/>
      <c r="AT2" s="1"/>
      <c r="AU2" s="1"/>
    </row>
    <row r="3" spans="1:47" ht="18.75" customHeight="1">
      <c r="A3" s="1"/>
      <c r="B3" s="2" t="s">
        <v>10</v>
      </c>
      <c r="C3" s="2"/>
      <c r="D3" s="2"/>
      <c r="E3" s="2"/>
      <c r="F3" s="2"/>
      <c r="G3" s="14"/>
      <c r="H3" s="14"/>
      <c r="I3" s="14" t="s">
        <v>14</v>
      </c>
      <c r="J3" s="14"/>
      <c r="K3" s="14"/>
      <c r="L3" s="14">
        <v>11434</v>
      </c>
      <c r="M3" s="14"/>
      <c r="N3" s="14"/>
      <c r="O3" s="12" t="s">
        <v>16</v>
      </c>
      <c r="P3" s="12"/>
      <c r="Q3" s="12" t="s">
        <v>24</v>
      </c>
      <c r="R3" s="12"/>
      <c r="S3" s="14">
        <v>12559</v>
      </c>
      <c r="T3" s="14"/>
      <c r="U3" s="14"/>
      <c r="V3" s="14"/>
      <c r="W3" s="12" t="s">
        <v>16</v>
      </c>
      <c r="X3" s="12"/>
      <c r="Y3" s="2" t="s">
        <v>26</v>
      </c>
      <c r="Z3" s="14">
        <v>23993</v>
      </c>
      <c r="AA3" s="14"/>
      <c r="AB3" s="14"/>
      <c r="AC3" s="14"/>
      <c r="AD3" s="12" t="s">
        <v>16</v>
      </c>
      <c r="AE3" s="12"/>
      <c r="AF3" s="4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1"/>
      <c r="AT3" s="1"/>
      <c r="AU3" s="1"/>
    </row>
    <row r="4" spans="1:47" ht="18.75" customHeight="1">
      <c r="A4" s="1"/>
      <c r="B4" s="1"/>
      <c r="C4" s="1"/>
      <c r="D4" s="2"/>
      <c r="E4" s="1"/>
      <c r="F4" s="1"/>
      <c r="G4" s="1"/>
      <c r="H4" s="26"/>
      <c r="I4" s="14" t="s">
        <v>22</v>
      </c>
      <c r="J4" s="14"/>
      <c r="K4" s="14"/>
      <c r="L4" s="14">
        <v>10682</v>
      </c>
      <c r="M4" s="14"/>
      <c r="N4" s="14"/>
      <c r="O4" s="12"/>
      <c r="P4" s="12"/>
      <c r="Q4" s="12" t="s">
        <v>30</v>
      </c>
      <c r="R4" s="12"/>
      <c r="S4" s="12"/>
      <c r="T4" s="31">
        <v>118.23</v>
      </c>
      <c r="U4" s="31"/>
      <c r="V4" s="31"/>
      <c r="W4" s="31"/>
      <c r="X4" s="12" t="s">
        <v>34</v>
      </c>
      <c r="Y4" s="12"/>
      <c r="Z4" s="12"/>
      <c r="AA4" s="1"/>
      <c r="AB4" s="1"/>
      <c r="AC4" s="1"/>
      <c r="AD4" s="1"/>
      <c r="AE4" s="1"/>
      <c r="AF4" s="4"/>
      <c r="AG4" s="1"/>
      <c r="AH4" s="2"/>
      <c r="AI4" s="1"/>
      <c r="AJ4" s="1"/>
      <c r="AK4" s="14"/>
      <c r="AL4" s="2"/>
      <c r="AM4" s="12"/>
      <c r="AN4" s="1"/>
      <c r="AO4" s="1"/>
      <c r="AP4" s="14"/>
      <c r="AQ4" s="1"/>
      <c r="AR4" s="2"/>
      <c r="AS4" s="1"/>
      <c r="AT4" s="1"/>
      <c r="AU4" s="1"/>
    </row>
    <row r="5" spans="1:47" ht="18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2"/>
      <c r="AB5" s="2"/>
      <c r="AC5" s="2"/>
      <c r="AD5" s="34">
        <v>45291</v>
      </c>
      <c r="AE5" s="34"/>
      <c r="AF5" s="34"/>
      <c r="AG5" s="34"/>
      <c r="AH5" s="34"/>
      <c r="AI5" s="34"/>
      <c r="AJ5" s="34"/>
      <c r="AK5" s="34"/>
      <c r="AL5" s="34"/>
      <c r="AM5" s="34"/>
      <c r="AN5" s="40" t="s">
        <v>35</v>
      </c>
      <c r="AO5" s="40"/>
      <c r="AP5" s="40"/>
      <c r="AQ5" s="1"/>
      <c r="AR5" s="2"/>
      <c r="AS5" s="1"/>
      <c r="AT5" s="1"/>
      <c r="AU5" s="1"/>
    </row>
    <row r="6" spans="1:47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  <c r="AS6" s="1"/>
      <c r="AT6" s="1"/>
      <c r="AU6" s="1"/>
    </row>
    <row r="7" spans="1:47" s="3" customFormat="1" ht="22.5" customHeight="1">
      <c r="A7" s="3"/>
      <c r="B7" s="6" t="s">
        <v>43</v>
      </c>
      <c r="C7" s="9"/>
      <c r="D7" s="9"/>
      <c r="E7" s="15"/>
      <c r="F7" s="6" t="s">
        <v>45</v>
      </c>
      <c r="G7" s="9"/>
      <c r="H7" s="15"/>
      <c r="I7" s="6" t="s">
        <v>14</v>
      </c>
      <c r="J7" s="9"/>
      <c r="K7" s="15"/>
      <c r="L7" s="6" t="s">
        <v>24</v>
      </c>
      <c r="M7" s="9"/>
      <c r="N7" s="15"/>
      <c r="O7" s="6" t="s">
        <v>26</v>
      </c>
      <c r="P7" s="9"/>
      <c r="Q7" s="9"/>
      <c r="R7" s="15"/>
      <c r="S7" s="6" t="s">
        <v>43</v>
      </c>
      <c r="T7" s="9"/>
      <c r="U7" s="9"/>
      <c r="V7" s="9"/>
      <c r="W7" s="9"/>
      <c r="X7" s="9"/>
      <c r="Y7" s="9"/>
      <c r="Z7" s="15"/>
      <c r="AA7" s="6" t="s">
        <v>45</v>
      </c>
      <c r="AB7" s="9"/>
      <c r="AC7" s="9"/>
      <c r="AD7" s="15"/>
      <c r="AE7" s="6" t="s">
        <v>14</v>
      </c>
      <c r="AF7" s="9"/>
      <c r="AG7" s="9"/>
      <c r="AH7" s="15"/>
      <c r="AI7" s="6" t="s">
        <v>24</v>
      </c>
      <c r="AJ7" s="9"/>
      <c r="AK7" s="9"/>
      <c r="AL7" s="15"/>
      <c r="AM7" s="37" t="s">
        <v>26</v>
      </c>
      <c r="AN7" s="37"/>
      <c r="AO7" s="37"/>
      <c r="AP7" s="37"/>
      <c r="AQ7" s="3"/>
      <c r="AR7" s="3"/>
      <c r="AS7" s="3"/>
      <c r="AT7" s="3"/>
      <c r="AU7" s="3"/>
    </row>
    <row r="8" spans="1:47" s="4" customFormat="1" ht="22.5" customHeight="1">
      <c r="A8" s="4"/>
      <c r="B8" s="7" t="s">
        <v>32</v>
      </c>
      <c r="C8" s="10"/>
      <c r="D8" s="10"/>
      <c r="E8" s="16"/>
      <c r="F8" s="20">
        <v>1803</v>
      </c>
      <c r="G8" s="23"/>
      <c r="H8" s="27"/>
      <c r="I8" s="20">
        <v>1734</v>
      </c>
      <c r="J8" s="23"/>
      <c r="K8" s="27"/>
      <c r="L8" s="20">
        <v>1884</v>
      </c>
      <c r="M8" s="23"/>
      <c r="N8" s="27"/>
      <c r="O8" s="20">
        <f t="shared" ref="O8:O32" si="0">I8+L8</f>
        <v>3618</v>
      </c>
      <c r="P8" s="23"/>
      <c r="Q8" s="23"/>
      <c r="R8" s="27"/>
      <c r="S8" s="30" t="s">
        <v>47</v>
      </c>
      <c r="T8" s="32"/>
      <c r="U8" s="32"/>
      <c r="V8" s="32"/>
      <c r="W8" s="32"/>
      <c r="X8" s="32"/>
      <c r="Y8" s="32"/>
      <c r="Z8" s="33"/>
      <c r="AA8" s="20">
        <v>480</v>
      </c>
      <c r="AB8" s="23"/>
      <c r="AC8" s="23"/>
      <c r="AD8" s="27"/>
      <c r="AE8" s="20">
        <v>471</v>
      </c>
      <c r="AF8" s="23"/>
      <c r="AG8" s="23"/>
      <c r="AH8" s="27"/>
      <c r="AI8" s="20">
        <v>492</v>
      </c>
      <c r="AJ8" s="23"/>
      <c r="AK8" s="23"/>
      <c r="AL8" s="27"/>
      <c r="AM8" s="38">
        <f t="shared" ref="AM8:AM31" si="1">AE8+AI8</f>
        <v>963</v>
      </c>
      <c r="AN8" s="38"/>
      <c r="AO8" s="38"/>
      <c r="AP8" s="38"/>
      <c r="AQ8" s="4"/>
      <c r="AR8" s="3"/>
      <c r="AS8" s="4"/>
      <c r="AT8" s="4"/>
      <c r="AU8" s="4"/>
    </row>
    <row r="9" spans="1:47" s="4" customFormat="1" ht="22.5" customHeight="1">
      <c r="A9" s="4"/>
      <c r="B9" s="7" t="s">
        <v>49</v>
      </c>
      <c r="C9" s="10"/>
      <c r="D9" s="10"/>
      <c r="E9" s="16"/>
      <c r="F9" s="21">
        <v>105</v>
      </c>
      <c r="G9" s="24"/>
      <c r="H9" s="28"/>
      <c r="I9" s="21">
        <v>92</v>
      </c>
      <c r="J9" s="24"/>
      <c r="K9" s="28"/>
      <c r="L9" s="21">
        <v>69</v>
      </c>
      <c r="M9" s="24"/>
      <c r="N9" s="28"/>
      <c r="O9" s="21">
        <f t="shared" si="0"/>
        <v>161</v>
      </c>
      <c r="P9" s="24"/>
      <c r="Q9" s="24"/>
      <c r="R9" s="28"/>
      <c r="S9" s="7" t="s">
        <v>57</v>
      </c>
      <c r="T9" s="10"/>
      <c r="U9" s="10"/>
      <c r="V9" s="10"/>
      <c r="W9" s="10"/>
      <c r="X9" s="10"/>
      <c r="Y9" s="10"/>
      <c r="Z9" s="16"/>
      <c r="AA9" s="21">
        <v>55</v>
      </c>
      <c r="AB9" s="24"/>
      <c r="AC9" s="24"/>
      <c r="AD9" s="28"/>
      <c r="AE9" s="21">
        <v>53</v>
      </c>
      <c r="AF9" s="24"/>
      <c r="AG9" s="24"/>
      <c r="AH9" s="28"/>
      <c r="AI9" s="21">
        <v>54</v>
      </c>
      <c r="AJ9" s="24"/>
      <c r="AK9" s="24"/>
      <c r="AL9" s="28"/>
      <c r="AM9" s="39">
        <f t="shared" si="1"/>
        <v>107</v>
      </c>
      <c r="AN9" s="39"/>
      <c r="AO9" s="39"/>
      <c r="AP9" s="39"/>
      <c r="AQ9" s="4"/>
      <c r="AR9" s="3"/>
      <c r="AS9" s="4"/>
      <c r="AT9" s="4"/>
      <c r="AU9" s="4"/>
    </row>
    <row r="10" spans="1:47" s="4" customFormat="1" ht="22.5" customHeight="1">
      <c r="A10" s="4"/>
      <c r="B10" s="7" t="s">
        <v>55</v>
      </c>
      <c r="C10" s="10"/>
      <c r="D10" s="10"/>
      <c r="E10" s="16"/>
      <c r="F10" s="21">
        <v>208</v>
      </c>
      <c r="G10" s="24"/>
      <c r="H10" s="28"/>
      <c r="I10" s="21">
        <v>173</v>
      </c>
      <c r="J10" s="24"/>
      <c r="K10" s="28"/>
      <c r="L10" s="21">
        <v>187</v>
      </c>
      <c r="M10" s="24"/>
      <c r="N10" s="28"/>
      <c r="O10" s="21">
        <f t="shared" si="0"/>
        <v>360</v>
      </c>
      <c r="P10" s="24"/>
      <c r="Q10" s="24"/>
      <c r="R10" s="28"/>
      <c r="S10" s="7" t="s">
        <v>4</v>
      </c>
      <c r="T10" s="10"/>
      <c r="U10" s="10"/>
      <c r="V10" s="10"/>
      <c r="W10" s="10"/>
      <c r="X10" s="10"/>
      <c r="Y10" s="10"/>
      <c r="Z10" s="16"/>
      <c r="AA10" s="21">
        <v>261</v>
      </c>
      <c r="AB10" s="24"/>
      <c r="AC10" s="24"/>
      <c r="AD10" s="28"/>
      <c r="AE10" s="21">
        <v>260</v>
      </c>
      <c r="AF10" s="24"/>
      <c r="AG10" s="24"/>
      <c r="AH10" s="28"/>
      <c r="AI10" s="21">
        <v>272</v>
      </c>
      <c r="AJ10" s="24"/>
      <c r="AK10" s="24"/>
      <c r="AL10" s="28"/>
      <c r="AM10" s="39">
        <f t="shared" si="1"/>
        <v>532</v>
      </c>
      <c r="AN10" s="39"/>
      <c r="AO10" s="39"/>
      <c r="AP10" s="39"/>
      <c r="AQ10" s="4"/>
      <c r="AR10" s="3"/>
      <c r="AS10" s="4"/>
      <c r="AT10" s="4"/>
      <c r="AU10" s="4"/>
    </row>
    <row r="11" spans="1:47" s="4" customFormat="1" ht="22.5" customHeight="1">
      <c r="A11" s="4"/>
      <c r="B11" s="7" t="s">
        <v>59</v>
      </c>
      <c r="C11" s="10"/>
      <c r="D11" s="10"/>
      <c r="E11" s="16"/>
      <c r="F11" s="21">
        <v>113</v>
      </c>
      <c r="G11" s="24"/>
      <c r="H11" s="28"/>
      <c r="I11" s="21">
        <v>95</v>
      </c>
      <c r="J11" s="24"/>
      <c r="K11" s="28"/>
      <c r="L11" s="21">
        <v>118</v>
      </c>
      <c r="M11" s="24"/>
      <c r="N11" s="28"/>
      <c r="O11" s="21">
        <f t="shared" si="0"/>
        <v>213</v>
      </c>
      <c r="P11" s="24"/>
      <c r="Q11" s="24"/>
      <c r="R11" s="28"/>
      <c r="S11" s="7" t="s">
        <v>39</v>
      </c>
      <c r="T11" s="10"/>
      <c r="U11" s="10"/>
      <c r="V11" s="10"/>
      <c r="W11" s="10"/>
      <c r="X11" s="10"/>
      <c r="Y11" s="10"/>
      <c r="Z11" s="16"/>
      <c r="AA11" s="21">
        <v>429</v>
      </c>
      <c r="AB11" s="24"/>
      <c r="AC11" s="24"/>
      <c r="AD11" s="28"/>
      <c r="AE11" s="21">
        <v>439</v>
      </c>
      <c r="AF11" s="24"/>
      <c r="AG11" s="24"/>
      <c r="AH11" s="28"/>
      <c r="AI11" s="21">
        <v>489</v>
      </c>
      <c r="AJ11" s="24"/>
      <c r="AK11" s="24"/>
      <c r="AL11" s="28"/>
      <c r="AM11" s="39">
        <f t="shared" si="1"/>
        <v>928</v>
      </c>
      <c r="AN11" s="39"/>
      <c r="AO11" s="39"/>
      <c r="AP11" s="39"/>
      <c r="AQ11" s="4"/>
      <c r="AR11" s="3"/>
      <c r="AS11" s="4"/>
      <c r="AT11" s="4"/>
      <c r="AU11" s="4"/>
    </row>
    <row r="12" spans="1:47" s="4" customFormat="1" ht="22.5" customHeight="1">
      <c r="A12" s="4"/>
      <c r="B12" s="7" t="s">
        <v>65</v>
      </c>
      <c r="C12" s="10"/>
      <c r="D12" s="10"/>
      <c r="E12" s="16"/>
      <c r="F12" s="21">
        <v>169</v>
      </c>
      <c r="G12" s="24"/>
      <c r="H12" s="28"/>
      <c r="I12" s="21">
        <v>153</v>
      </c>
      <c r="J12" s="24"/>
      <c r="K12" s="28"/>
      <c r="L12" s="21">
        <v>165</v>
      </c>
      <c r="M12" s="24"/>
      <c r="N12" s="28"/>
      <c r="O12" s="21">
        <f t="shared" si="0"/>
        <v>318</v>
      </c>
      <c r="P12" s="24"/>
      <c r="Q12" s="24"/>
      <c r="R12" s="28"/>
      <c r="S12" s="7" t="s">
        <v>67</v>
      </c>
      <c r="T12" s="10"/>
      <c r="U12" s="10"/>
      <c r="V12" s="10"/>
      <c r="W12" s="10"/>
      <c r="X12" s="10"/>
      <c r="Y12" s="10"/>
      <c r="Z12" s="16"/>
      <c r="AA12" s="21">
        <v>168</v>
      </c>
      <c r="AB12" s="24"/>
      <c r="AC12" s="24"/>
      <c r="AD12" s="28"/>
      <c r="AE12" s="21">
        <v>144</v>
      </c>
      <c r="AF12" s="24"/>
      <c r="AG12" s="24"/>
      <c r="AH12" s="28"/>
      <c r="AI12" s="21">
        <v>167</v>
      </c>
      <c r="AJ12" s="24"/>
      <c r="AK12" s="24"/>
      <c r="AL12" s="28"/>
      <c r="AM12" s="39">
        <f t="shared" si="1"/>
        <v>311</v>
      </c>
      <c r="AN12" s="39"/>
      <c r="AO12" s="39"/>
      <c r="AP12" s="39"/>
      <c r="AQ12" s="4"/>
      <c r="AR12" s="3"/>
      <c r="AS12" s="4"/>
      <c r="AT12" s="4"/>
      <c r="AU12" s="4"/>
    </row>
    <row r="13" spans="1:47" s="4" customFormat="1" ht="22.5" customHeight="1">
      <c r="A13" s="4"/>
      <c r="B13" s="7" t="s">
        <v>73</v>
      </c>
      <c r="C13" s="10"/>
      <c r="D13" s="10"/>
      <c r="E13" s="16"/>
      <c r="F13" s="21">
        <v>107</v>
      </c>
      <c r="G13" s="24"/>
      <c r="H13" s="28"/>
      <c r="I13" s="21">
        <v>90</v>
      </c>
      <c r="J13" s="24"/>
      <c r="K13" s="28"/>
      <c r="L13" s="21">
        <v>90</v>
      </c>
      <c r="M13" s="24"/>
      <c r="N13" s="28"/>
      <c r="O13" s="21">
        <f t="shared" si="0"/>
        <v>180</v>
      </c>
      <c r="P13" s="24"/>
      <c r="Q13" s="24"/>
      <c r="R13" s="28"/>
      <c r="S13" s="7" t="s">
        <v>75</v>
      </c>
      <c r="T13" s="10"/>
      <c r="U13" s="10"/>
      <c r="V13" s="10"/>
      <c r="W13" s="10"/>
      <c r="X13" s="10"/>
      <c r="Y13" s="10"/>
      <c r="Z13" s="16"/>
      <c r="AA13" s="21">
        <v>130</v>
      </c>
      <c r="AB13" s="24"/>
      <c r="AC13" s="24"/>
      <c r="AD13" s="28"/>
      <c r="AE13" s="21">
        <v>114</v>
      </c>
      <c r="AF13" s="24"/>
      <c r="AG13" s="24"/>
      <c r="AH13" s="28"/>
      <c r="AI13" s="21">
        <v>122</v>
      </c>
      <c r="AJ13" s="24"/>
      <c r="AK13" s="24"/>
      <c r="AL13" s="28"/>
      <c r="AM13" s="39">
        <f t="shared" si="1"/>
        <v>236</v>
      </c>
      <c r="AN13" s="39"/>
      <c r="AO13" s="39"/>
      <c r="AP13" s="39"/>
      <c r="AQ13" s="4"/>
      <c r="AR13" s="3"/>
      <c r="AS13" s="4"/>
      <c r="AT13" s="4"/>
      <c r="AU13" s="4"/>
    </row>
    <row r="14" spans="1:47" s="4" customFormat="1" ht="22.5" customHeight="1">
      <c r="A14" s="4"/>
      <c r="B14" s="7" t="s">
        <v>71</v>
      </c>
      <c r="C14" s="10"/>
      <c r="D14" s="10"/>
      <c r="E14" s="16"/>
      <c r="F14" s="21">
        <v>5</v>
      </c>
      <c r="G14" s="24"/>
      <c r="H14" s="28"/>
      <c r="I14" s="21">
        <v>6</v>
      </c>
      <c r="J14" s="24"/>
      <c r="K14" s="28"/>
      <c r="L14" s="21">
        <v>3</v>
      </c>
      <c r="M14" s="24"/>
      <c r="N14" s="28"/>
      <c r="O14" s="21">
        <f t="shared" si="0"/>
        <v>9</v>
      </c>
      <c r="P14" s="24"/>
      <c r="Q14" s="24"/>
      <c r="R14" s="28"/>
      <c r="S14" s="7" t="s">
        <v>37</v>
      </c>
      <c r="T14" s="10"/>
      <c r="U14" s="10"/>
      <c r="V14" s="10"/>
      <c r="W14" s="10"/>
      <c r="X14" s="10"/>
      <c r="Y14" s="10"/>
      <c r="Z14" s="16"/>
      <c r="AA14" s="21">
        <v>1293</v>
      </c>
      <c r="AB14" s="24"/>
      <c r="AC14" s="24"/>
      <c r="AD14" s="28"/>
      <c r="AE14" s="21">
        <v>1166</v>
      </c>
      <c r="AF14" s="24"/>
      <c r="AG14" s="24"/>
      <c r="AH14" s="28"/>
      <c r="AI14" s="21">
        <v>1290</v>
      </c>
      <c r="AJ14" s="24"/>
      <c r="AK14" s="24"/>
      <c r="AL14" s="28"/>
      <c r="AM14" s="39">
        <f t="shared" si="1"/>
        <v>2456</v>
      </c>
      <c r="AN14" s="39"/>
      <c r="AO14" s="39"/>
      <c r="AP14" s="39"/>
      <c r="AQ14" s="4"/>
      <c r="AR14" s="3"/>
      <c r="AS14" s="4"/>
      <c r="AT14" s="4"/>
      <c r="AU14" s="4"/>
    </row>
    <row r="15" spans="1:47" s="4" customFormat="1" ht="22.5" customHeight="1">
      <c r="A15" s="4"/>
      <c r="B15" s="7" t="s">
        <v>81</v>
      </c>
      <c r="C15" s="10"/>
      <c r="D15" s="10"/>
      <c r="E15" s="16"/>
      <c r="F15" s="21">
        <v>246</v>
      </c>
      <c r="G15" s="24"/>
      <c r="H15" s="28"/>
      <c r="I15" s="21">
        <v>245</v>
      </c>
      <c r="J15" s="24"/>
      <c r="K15" s="28"/>
      <c r="L15" s="21">
        <v>275</v>
      </c>
      <c r="M15" s="24"/>
      <c r="N15" s="28"/>
      <c r="O15" s="21">
        <f t="shared" si="0"/>
        <v>520</v>
      </c>
      <c r="P15" s="24"/>
      <c r="Q15" s="24"/>
      <c r="R15" s="28"/>
      <c r="S15" s="7" t="s">
        <v>53</v>
      </c>
      <c r="T15" s="10"/>
      <c r="U15" s="10"/>
      <c r="V15" s="10"/>
      <c r="W15" s="10"/>
      <c r="X15" s="10"/>
      <c r="Y15" s="10"/>
      <c r="Z15" s="16"/>
      <c r="AA15" s="21">
        <v>18</v>
      </c>
      <c r="AB15" s="24"/>
      <c r="AC15" s="24"/>
      <c r="AD15" s="28"/>
      <c r="AE15" s="21">
        <v>9</v>
      </c>
      <c r="AF15" s="24"/>
      <c r="AG15" s="24"/>
      <c r="AH15" s="28"/>
      <c r="AI15" s="21">
        <v>15</v>
      </c>
      <c r="AJ15" s="24"/>
      <c r="AK15" s="24"/>
      <c r="AL15" s="28"/>
      <c r="AM15" s="39">
        <f t="shared" si="1"/>
        <v>24</v>
      </c>
      <c r="AN15" s="39"/>
      <c r="AO15" s="39"/>
      <c r="AP15" s="39"/>
      <c r="AQ15" s="4"/>
      <c r="AR15" s="3"/>
      <c r="AS15" s="4"/>
      <c r="AT15" s="4"/>
      <c r="AU15" s="4"/>
    </row>
    <row r="16" spans="1:47" s="4" customFormat="1" ht="22.5" customHeight="1">
      <c r="A16" s="4"/>
      <c r="B16" s="7" t="s">
        <v>12</v>
      </c>
      <c r="C16" s="10"/>
      <c r="D16" s="10"/>
      <c r="E16" s="16"/>
      <c r="F16" s="21">
        <v>230</v>
      </c>
      <c r="G16" s="24"/>
      <c r="H16" s="28"/>
      <c r="I16" s="21">
        <v>200</v>
      </c>
      <c r="J16" s="24"/>
      <c r="K16" s="28"/>
      <c r="L16" s="21">
        <v>237</v>
      </c>
      <c r="M16" s="24"/>
      <c r="N16" s="28"/>
      <c r="O16" s="21">
        <f t="shared" si="0"/>
        <v>437</v>
      </c>
      <c r="P16" s="24"/>
      <c r="Q16" s="24"/>
      <c r="R16" s="28"/>
      <c r="S16" s="7" t="s">
        <v>85</v>
      </c>
      <c r="T16" s="10"/>
      <c r="U16" s="10"/>
      <c r="V16" s="10"/>
      <c r="W16" s="10"/>
      <c r="X16" s="10"/>
      <c r="Y16" s="10"/>
      <c r="Z16" s="16"/>
      <c r="AA16" s="21">
        <v>57</v>
      </c>
      <c r="AB16" s="24"/>
      <c r="AC16" s="24"/>
      <c r="AD16" s="28"/>
      <c r="AE16" s="21">
        <v>45</v>
      </c>
      <c r="AF16" s="24"/>
      <c r="AG16" s="24"/>
      <c r="AH16" s="28"/>
      <c r="AI16" s="21">
        <v>50</v>
      </c>
      <c r="AJ16" s="24"/>
      <c r="AK16" s="24"/>
      <c r="AL16" s="28"/>
      <c r="AM16" s="39">
        <f t="shared" si="1"/>
        <v>95</v>
      </c>
      <c r="AN16" s="39"/>
      <c r="AO16" s="39"/>
      <c r="AP16" s="39"/>
      <c r="AQ16" s="4"/>
      <c r="AR16" s="3"/>
      <c r="AS16" s="4"/>
      <c r="AT16" s="4"/>
      <c r="AU16" s="4"/>
    </row>
    <row r="17" spans="1:47" s="4" customFormat="1" ht="22.5" customHeight="1">
      <c r="A17" s="4"/>
      <c r="B17" s="7" t="s">
        <v>41</v>
      </c>
      <c r="C17" s="10"/>
      <c r="D17" s="10"/>
      <c r="E17" s="16"/>
      <c r="F17" s="21">
        <v>155</v>
      </c>
      <c r="G17" s="24"/>
      <c r="H17" s="28"/>
      <c r="I17" s="21">
        <v>192</v>
      </c>
      <c r="J17" s="24"/>
      <c r="K17" s="28"/>
      <c r="L17" s="21">
        <v>211</v>
      </c>
      <c r="M17" s="24"/>
      <c r="N17" s="28"/>
      <c r="O17" s="21">
        <f t="shared" si="0"/>
        <v>403</v>
      </c>
      <c r="P17" s="24"/>
      <c r="Q17" s="24"/>
      <c r="R17" s="28"/>
      <c r="S17" s="7" t="s">
        <v>89</v>
      </c>
      <c r="T17" s="10"/>
      <c r="U17" s="10"/>
      <c r="V17" s="10"/>
      <c r="W17" s="10"/>
      <c r="X17" s="10"/>
      <c r="Y17" s="10"/>
      <c r="Z17" s="16"/>
      <c r="AA17" s="21">
        <v>228</v>
      </c>
      <c r="AB17" s="24"/>
      <c r="AC17" s="24"/>
      <c r="AD17" s="28"/>
      <c r="AE17" s="21">
        <v>215</v>
      </c>
      <c r="AF17" s="24"/>
      <c r="AG17" s="24"/>
      <c r="AH17" s="28"/>
      <c r="AI17" s="21">
        <v>233</v>
      </c>
      <c r="AJ17" s="24"/>
      <c r="AK17" s="24"/>
      <c r="AL17" s="28"/>
      <c r="AM17" s="39">
        <f t="shared" si="1"/>
        <v>448</v>
      </c>
      <c r="AN17" s="39"/>
      <c r="AO17" s="39"/>
      <c r="AP17" s="39"/>
      <c r="AQ17" s="4"/>
      <c r="AR17" s="3"/>
      <c r="AS17" s="4"/>
      <c r="AT17" s="4"/>
      <c r="AU17" s="4"/>
    </row>
    <row r="18" spans="1:47" s="4" customFormat="1" ht="22.5" customHeight="1">
      <c r="A18" s="4"/>
      <c r="B18" s="7" t="s">
        <v>91</v>
      </c>
      <c r="C18" s="10"/>
      <c r="D18" s="10"/>
      <c r="E18" s="16"/>
      <c r="F18" s="21">
        <v>148</v>
      </c>
      <c r="G18" s="24"/>
      <c r="H18" s="28"/>
      <c r="I18" s="21">
        <v>147</v>
      </c>
      <c r="J18" s="24"/>
      <c r="K18" s="28"/>
      <c r="L18" s="21">
        <v>172</v>
      </c>
      <c r="M18" s="24"/>
      <c r="N18" s="28"/>
      <c r="O18" s="21">
        <f t="shared" si="0"/>
        <v>319</v>
      </c>
      <c r="P18" s="24"/>
      <c r="Q18" s="24"/>
      <c r="R18" s="28"/>
      <c r="S18" s="7" t="s">
        <v>93</v>
      </c>
      <c r="T18" s="10"/>
      <c r="U18" s="10"/>
      <c r="V18" s="10"/>
      <c r="W18" s="10"/>
      <c r="X18" s="10"/>
      <c r="Y18" s="10"/>
      <c r="Z18" s="16"/>
      <c r="AA18" s="21">
        <v>223</v>
      </c>
      <c r="AB18" s="24"/>
      <c r="AC18" s="24"/>
      <c r="AD18" s="28"/>
      <c r="AE18" s="21">
        <v>175</v>
      </c>
      <c r="AF18" s="24"/>
      <c r="AG18" s="24"/>
      <c r="AH18" s="28"/>
      <c r="AI18" s="21">
        <v>190</v>
      </c>
      <c r="AJ18" s="24"/>
      <c r="AK18" s="24"/>
      <c r="AL18" s="28"/>
      <c r="AM18" s="39">
        <f t="shared" si="1"/>
        <v>365</v>
      </c>
      <c r="AN18" s="39"/>
      <c r="AO18" s="39"/>
      <c r="AP18" s="39"/>
      <c r="AQ18" s="4"/>
      <c r="AR18" s="3"/>
      <c r="AS18" s="4"/>
      <c r="AT18" s="4"/>
      <c r="AU18" s="4"/>
    </row>
    <row r="19" spans="1:47" s="4" customFormat="1" ht="22.5" customHeight="1">
      <c r="A19" s="4"/>
      <c r="B19" s="7" t="s">
        <v>95</v>
      </c>
      <c r="C19" s="10"/>
      <c r="D19" s="10"/>
      <c r="E19" s="16"/>
      <c r="F19" s="21">
        <v>140</v>
      </c>
      <c r="G19" s="24"/>
      <c r="H19" s="28"/>
      <c r="I19" s="21">
        <v>127</v>
      </c>
      <c r="J19" s="24"/>
      <c r="K19" s="28"/>
      <c r="L19" s="21">
        <v>133</v>
      </c>
      <c r="M19" s="24"/>
      <c r="N19" s="28"/>
      <c r="O19" s="21">
        <f t="shared" si="0"/>
        <v>260</v>
      </c>
      <c r="P19" s="24"/>
      <c r="Q19" s="24"/>
      <c r="R19" s="28"/>
      <c r="S19" s="7" t="s">
        <v>101</v>
      </c>
      <c r="T19" s="10"/>
      <c r="U19" s="10"/>
      <c r="V19" s="10"/>
      <c r="W19" s="10"/>
      <c r="X19" s="10"/>
      <c r="Y19" s="10"/>
      <c r="Z19" s="16"/>
      <c r="AA19" s="21">
        <v>66</v>
      </c>
      <c r="AB19" s="24"/>
      <c r="AC19" s="24"/>
      <c r="AD19" s="28"/>
      <c r="AE19" s="21">
        <v>46</v>
      </c>
      <c r="AF19" s="24"/>
      <c r="AG19" s="24"/>
      <c r="AH19" s="28"/>
      <c r="AI19" s="21">
        <v>56</v>
      </c>
      <c r="AJ19" s="24"/>
      <c r="AK19" s="24"/>
      <c r="AL19" s="28"/>
      <c r="AM19" s="39">
        <f t="shared" si="1"/>
        <v>102</v>
      </c>
      <c r="AN19" s="39"/>
      <c r="AO19" s="39"/>
      <c r="AP19" s="39"/>
      <c r="AQ19" s="4"/>
      <c r="AR19" s="3"/>
      <c r="AS19" s="4"/>
      <c r="AT19" s="4"/>
      <c r="AU19" s="4"/>
    </row>
    <row r="20" spans="1:47" s="4" customFormat="1" ht="22.5" customHeight="1">
      <c r="A20" s="4"/>
      <c r="B20" s="7" t="s">
        <v>2</v>
      </c>
      <c r="C20" s="10"/>
      <c r="D20" s="10"/>
      <c r="E20" s="16"/>
      <c r="F20" s="21">
        <v>67</v>
      </c>
      <c r="G20" s="24"/>
      <c r="H20" s="28"/>
      <c r="I20" s="21">
        <v>56</v>
      </c>
      <c r="J20" s="24"/>
      <c r="K20" s="28"/>
      <c r="L20" s="21">
        <v>54</v>
      </c>
      <c r="M20" s="24"/>
      <c r="N20" s="28"/>
      <c r="O20" s="21">
        <f t="shared" si="0"/>
        <v>110</v>
      </c>
      <c r="P20" s="24"/>
      <c r="Q20" s="24"/>
      <c r="R20" s="28"/>
      <c r="S20" s="7" t="s">
        <v>105</v>
      </c>
      <c r="T20" s="10"/>
      <c r="U20" s="10"/>
      <c r="V20" s="10"/>
      <c r="W20" s="10"/>
      <c r="X20" s="10"/>
      <c r="Y20" s="10"/>
      <c r="Z20" s="16"/>
      <c r="AA20" s="21">
        <v>109</v>
      </c>
      <c r="AB20" s="24"/>
      <c r="AC20" s="24"/>
      <c r="AD20" s="28"/>
      <c r="AE20" s="21">
        <v>88</v>
      </c>
      <c r="AF20" s="24"/>
      <c r="AG20" s="24"/>
      <c r="AH20" s="28"/>
      <c r="AI20" s="21">
        <v>128</v>
      </c>
      <c r="AJ20" s="24"/>
      <c r="AK20" s="24"/>
      <c r="AL20" s="28"/>
      <c r="AM20" s="39">
        <f t="shared" si="1"/>
        <v>216</v>
      </c>
      <c r="AN20" s="39"/>
      <c r="AO20" s="39"/>
      <c r="AP20" s="39"/>
      <c r="AQ20" s="4"/>
      <c r="AR20" s="3"/>
      <c r="AS20" s="4"/>
      <c r="AT20" s="4"/>
      <c r="AU20" s="4"/>
    </row>
    <row r="21" spans="1:47" s="4" customFormat="1" ht="22.5" customHeight="1">
      <c r="A21" s="4"/>
      <c r="B21" s="7" t="s">
        <v>20</v>
      </c>
      <c r="C21" s="10"/>
      <c r="D21" s="10"/>
      <c r="E21" s="16"/>
      <c r="F21" s="21">
        <v>79</v>
      </c>
      <c r="G21" s="24"/>
      <c r="H21" s="28"/>
      <c r="I21" s="21">
        <v>49</v>
      </c>
      <c r="J21" s="24"/>
      <c r="K21" s="28"/>
      <c r="L21" s="21">
        <v>64</v>
      </c>
      <c r="M21" s="24"/>
      <c r="N21" s="28"/>
      <c r="O21" s="21">
        <f t="shared" si="0"/>
        <v>113</v>
      </c>
      <c r="P21" s="24"/>
      <c r="Q21" s="24"/>
      <c r="R21" s="28"/>
      <c r="S21" s="7" t="s">
        <v>79</v>
      </c>
      <c r="T21" s="10"/>
      <c r="U21" s="10"/>
      <c r="V21" s="10"/>
      <c r="W21" s="10"/>
      <c r="X21" s="10"/>
      <c r="Y21" s="10"/>
      <c r="Z21" s="16"/>
      <c r="AA21" s="21">
        <v>104</v>
      </c>
      <c r="AB21" s="24"/>
      <c r="AC21" s="24"/>
      <c r="AD21" s="28"/>
      <c r="AE21" s="21">
        <v>83</v>
      </c>
      <c r="AF21" s="24"/>
      <c r="AG21" s="24"/>
      <c r="AH21" s="28"/>
      <c r="AI21" s="21">
        <v>106</v>
      </c>
      <c r="AJ21" s="24"/>
      <c r="AK21" s="24"/>
      <c r="AL21" s="28"/>
      <c r="AM21" s="39">
        <f t="shared" si="1"/>
        <v>189</v>
      </c>
      <c r="AN21" s="39"/>
      <c r="AO21" s="39"/>
      <c r="AP21" s="39"/>
      <c r="AQ21" s="4"/>
      <c r="AR21" s="3"/>
      <c r="AS21" s="4"/>
      <c r="AT21" s="4"/>
      <c r="AU21" s="4"/>
    </row>
    <row r="22" spans="1:47" s="4" customFormat="1" ht="22.5" customHeight="1">
      <c r="A22" s="4"/>
      <c r="B22" s="7" t="s">
        <v>107</v>
      </c>
      <c r="C22" s="10"/>
      <c r="D22" s="10"/>
      <c r="E22" s="16"/>
      <c r="F22" s="21">
        <v>46</v>
      </c>
      <c r="G22" s="24"/>
      <c r="H22" s="28"/>
      <c r="I22" s="21">
        <v>33</v>
      </c>
      <c r="J22" s="24"/>
      <c r="K22" s="28"/>
      <c r="L22" s="21">
        <v>45</v>
      </c>
      <c r="M22" s="24"/>
      <c r="N22" s="28"/>
      <c r="O22" s="21">
        <f t="shared" si="0"/>
        <v>78</v>
      </c>
      <c r="P22" s="24"/>
      <c r="Q22" s="24"/>
      <c r="R22" s="28"/>
      <c r="S22" s="7" t="s">
        <v>69</v>
      </c>
      <c r="T22" s="10"/>
      <c r="U22" s="10"/>
      <c r="V22" s="10"/>
      <c r="W22" s="10"/>
      <c r="X22" s="10"/>
      <c r="Y22" s="10"/>
      <c r="Z22" s="16"/>
      <c r="AA22" s="21">
        <v>247</v>
      </c>
      <c r="AB22" s="24"/>
      <c r="AC22" s="24"/>
      <c r="AD22" s="28"/>
      <c r="AE22" s="21">
        <v>235</v>
      </c>
      <c r="AF22" s="24"/>
      <c r="AG22" s="24"/>
      <c r="AH22" s="28"/>
      <c r="AI22" s="21">
        <v>274</v>
      </c>
      <c r="AJ22" s="24"/>
      <c r="AK22" s="24"/>
      <c r="AL22" s="28"/>
      <c r="AM22" s="39">
        <f t="shared" si="1"/>
        <v>509</v>
      </c>
      <c r="AN22" s="39"/>
      <c r="AO22" s="39"/>
      <c r="AP22" s="39"/>
      <c r="AQ22" s="4"/>
      <c r="AR22" s="3"/>
      <c r="AS22" s="4"/>
      <c r="AT22" s="4"/>
      <c r="AU22" s="4"/>
    </row>
    <row r="23" spans="1:47" s="4" customFormat="1" ht="22.5" customHeight="1">
      <c r="A23" s="4"/>
      <c r="B23" s="7" t="s">
        <v>87</v>
      </c>
      <c r="C23" s="10"/>
      <c r="D23" s="10"/>
      <c r="E23" s="16"/>
      <c r="F23" s="21">
        <v>169</v>
      </c>
      <c r="G23" s="24"/>
      <c r="H23" s="28"/>
      <c r="I23" s="21">
        <v>142</v>
      </c>
      <c r="J23" s="24"/>
      <c r="K23" s="28"/>
      <c r="L23" s="21">
        <v>169</v>
      </c>
      <c r="M23" s="24"/>
      <c r="N23" s="28"/>
      <c r="O23" s="21">
        <f t="shared" si="0"/>
        <v>311</v>
      </c>
      <c r="P23" s="24"/>
      <c r="Q23" s="24"/>
      <c r="R23" s="28"/>
      <c r="S23" s="7" t="s">
        <v>109</v>
      </c>
      <c r="T23" s="10"/>
      <c r="U23" s="10"/>
      <c r="V23" s="10"/>
      <c r="W23" s="10"/>
      <c r="X23" s="10"/>
      <c r="Y23" s="10"/>
      <c r="Z23" s="16"/>
      <c r="AA23" s="21">
        <v>5</v>
      </c>
      <c r="AB23" s="24"/>
      <c r="AC23" s="24"/>
      <c r="AD23" s="28"/>
      <c r="AE23" s="21">
        <v>6</v>
      </c>
      <c r="AF23" s="24"/>
      <c r="AG23" s="24"/>
      <c r="AH23" s="28"/>
      <c r="AI23" s="21">
        <v>7</v>
      </c>
      <c r="AJ23" s="24"/>
      <c r="AK23" s="24"/>
      <c r="AL23" s="28"/>
      <c r="AM23" s="39">
        <f t="shared" si="1"/>
        <v>13</v>
      </c>
      <c r="AN23" s="39"/>
      <c r="AO23" s="39"/>
      <c r="AP23" s="39"/>
      <c r="AQ23" s="4"/>
      <c r="AR23" s="3"/>
      <c r="AS23" s="4"/>
      <c r="AT23" s="4"/>
      <c r="AU23" s="4"/>
    </row>
    <row r="24" spans="1:47" s="4" customFormat="1" ht="22.5" customHeight="1">
      <c r="A24" s="4"/>
      <c r="B24" s="7" t="s">
        <v>111</v>
      </c>
      <c r="C24" s="10"/>
      <c r="D24" s="10"/>
      <c r="E24" s="16"/>
      <c r="F24" s="21">
        <v>216</v>
      </c>
      <c r="G24" s="24"/>
      <c r="H24" s="28"/>
      <c r="I24" s="21">
        <v>203</v>
      </c>
      <c r="J24" s="24"/>
      <c r="K24" s="28"/>
      <c r="L24" s="21">
        <v>224</v>
      </c>
      <c r="M24" s="24"/>
      <c r="N24" s="28"/>
      <c r="O24" s="21">
        <f t="shared" si="0"/>
        <v>427</v>
      </c>
      <c r="P24" s="24"/>
      <c r="Q24" s="24"/>
      <c r="R24" s="28"/>
      <c r="S24" s="7" t="s">
        <v>113</v>
      </c>
      <c r="T24" s="10"/>
      <c r="U24" s="10"/>
      <c r="V24" s="10"/>
      <c r="W24" s="10"/>
      <c r="X24" s="10"/>
      <c r="Y24" s="10"/>
      <c r="Z24" s="16"/>
      <c r="AA24" s="21">
        <v>131</v>
      </c>
      <c r="AB24" s="24"/>
      <c r="AC24" s="24"/>
      <c r="AD24" s="28"/>
      <c r="AE24" s="21">
        <v>104</v>
      </c>
      <c r="AF24" s="24"/>
      <c r="AG24" s="24"/>
      <c r="AH24" s="28"/>
      <c r="AI24" s="21">
        <v>118</v>
      </c>
      <c r="AJ24" s="24"/>
      <c r="AK24" s="24"/>
      <c r="AL24" s="28"/>
      <c r="AM24" s="39">
        <f t="shared" si="1"/>
        <v>222</v>
      </c>
      <c r="AN24" s="39"/>
      <c r="AO24" s="39"/>
      <c r="AP24" s="39"/>
      <c r="AQ24" s="4"/>
      <c r="AR24" s="3"/>
      <c r="AS24" s="4"/>
      <c r="AT24" s="4"/>
      <c r="AU24" s="4"/>
    </row>
    <row r="25" spans="1:47" s="4" customFormat="1" ht="22.5" customHeight="1">
      <c r="A25" s="4"/>
      <c r="B25" s="7" t="s">
        <v>8</v>
      </c>
      <c r="C25" s="10"/>
      <c r="D25" s="10"/>
      <c r="E25" s="16"/>
      <c r="F25" s="21">
        <v>163</v>
      </c>
      <c r="G25" s="24"/>
      <c r="H25" s="28"/>
      <c r="I25" s="21">
        <v>146</v>
      </c>
      <c r="J25" s="24"/>
      <c r="K25" s="28"/>
      <c r="L25" s="21">
        <v>155</v>
      </c>
      <c r="M25" s="24"/>
      <c r="N25" s="28"/>
      <c r="O25" s="21">
        <f t="shared" si="0"/>
        <v>301</v>
      </c>
      <c r="P25" s="24"/>
      <c r="Q25" s="24"/>
      <c r="R25" s="28"/>
      <c r="S25" s="7" t="s">
        <v>99</v>
      </c>
      <c r="T25" s="10"/>
      <c r="U25" s="10"/>
      <c r="V25" s="10"/>
      <c r="W25" s="10"/>
      <c r="X25" s="10"/>
      <c r="Y25" s="10"/>
      <c r="Z25" s="16"/>
      <c r="AA25" s="21">
        <v>230</v>
      </c>
      <c r="AB25" s="24"/>
      <c r="AC25" s="24"/>
      <c r="AD25" s="28"/>
      <c r="AE25" s="21">
        <v>176</v>
      </c>
      <c r="AF25" s="24"/>
      <c r="AG25" s="24"/>
      <c r="AH25" s="28"/>
      <c r="AI25" s="21">
        <v>189</v>
      </c>
      <c r="AJ25" s="24"/>
      <c r="AK25" s="24"/>
      <c r="AL25" s="28"/>
      <c r="AM25" s="39">
        <f t="shared" si="1"/>
        <v>365</v>
      </c>
      <c r="AN25" s="39"/>
      <c r="AO25" s="39"/>
      <c r="AP25" s="39"/>
      <c r="AQ25" s="4"/>
      <c r="AR25" s="3"/>
      <c r="AS25" s="4"/>
      <c r="AT25" s="4"/>
      <c r="AU25" s="4"/>
    </row>
    <row r="26" spans="1:47" s="4" customFormat="1" ht="22.5" customHeight="1">
      <c r="A26" s="4"/>
      <c r="B26" s="7" t="s">
        <v>115</v>
      </c>
      <c r="C26" s="10"/>
      <c r="D26" s="10"/>
      <c r="E26" s="16"/>
      <c r="F26" s="21">
        <v>166</v>
      </c>
      <c r="G26" s="24"/>
      <c r="H26" s="28"/>
      <c r="I26" s="21">
        <v>159</v>
      </c>
      <c r="J26" s="24"/>
      <c r="K26" s="28"/>
      <c r="L26" s="21">
        <v>158</v>
      </c>
      <c r="M26" s="24"/>
      <c r="N26" s="28"/>
      <c r="O26" s="21">
        <f t="shared" si="0"/>
        <v>317</v>
      </c>
      <c r="P26" s="24"/>
      <c r="Q26" s="24"/>
      <c r="R26" s="28"/>
      <c r="S26" s="7" t="s">
        <v>51</v>
      </c>
      <c r="T26" s="10"/>
      <c r="U26" s="10"/>
      <c r="V26" s="10"/>
      <c r="W26" s="10"/>
      <c r="X26" s="10"/>
      <c r="Y26" s="10"/>
      <c r="Z26" s="16"/>
      <c r="AA26" s="21">
        <v>139</v>
      </c>
      <c r="AB26" s="24"/>
      <c r="AC26" s="24"/>
      <c r="AD26" s="28"/>
      <c r="AE26" s="21">
        <v>124</v>
      </c>
      <c r="AF26" s="24"/>
      <c r="AG26" s="24"/>
      <c r="AH26" s="28"/>
      <c r="AI26" s="21">
        <v>135</v>
      </c>
      <c r="AJ26" s="24"/>
      <c r="AK26" s="24"/>
      <c r="AL26" s="28"/>
      <c r="AM26" s="39">
        <f t="shared" si="1"/>
        <v>259</v>
      </c>
      <c r="AN26" s="39"/>
      <c r="AO26" s="39"/>
      <c r="AP26" s="39"/>
      <c r="AQ26" s="4"/>
      <c r="AR26" s="3"/>
      <c r="AS26" s="4"/>
      <c r="AT26" s="4"/>
      <c r="AU26" s="4"/>
    </row>
    <row r="27" spans="1:47" s="4" customFormat="1" ht="22.5" customHeight="1">
      <c r="A27" s="4"/>
      <c r="B27" s="7" t="s">
        <v>117</v>
      </c>
      <c r="C27" s="10"/>
      <c r="D27" s="10"/>
      <c r="E27" s="16"/>
      <c r="F27" s="21">
        <v>138</v>
      </c>
      <c r="G27" s="24"/>
      <c r="H27" s="28"/>
      <c r="I27" s="21">
        <v>124</v>
      </c>
      <c r="J27" s="24"/>
      <c r="K27" s="28"/>
      <c r="L27" s="21">
        <v>132</v>
      </c>
      <c r="M27" s="24"/>
      <c r="N27" s="28"/>
      <c r="O27" s="21">
        <f t="shared" si="0"/>
        <v>256</v>
      </c>
      <c r="P27" s="24"/>
      <c r="Q27" s="24"/>
      <c r="R27" s="28"/>
      <c r="S27" s="7" t="s">
        <v>103</v>
      </c>
      <c r="T27" s="10"/>
      <c r="U27" s="10"/>
      <c r="V27" s="10"/>
      <c r="W27" s="10"/>
      <c r="X27" s="10"/>
      <c r="Y27" s="10"/>
      <c r="Z27" s="16"/>
      <c r="AA27" s="21">
        <v>154</v>
      </c>
      <c r="AB27" s="24"/>
      <c r="AC27" s="24"/>
      <c r="AD27" s="28"/>
      <c r="AE27" s="21">
        <v>129</v>
      </c>
      <c r="AF27" s="24"/>
      <c r="AG27" s="24"/>
      <c r="AH27" s="28"/>
      <c r="AI27" s="21">
        <v>99</v>
      </c>
      <c r="AJ27" s="24"/>
      <c r="AK27" s="24"/>
      <c r="AL27" s="28"/>
      <c r="AM27" s="39">
        <f t="shared" si="1"/>
        <v>228</v>
      </c>
      <c r="AN27" s="39"/>
      <c r="AO27" s="39"/>
      <c r="AP27" s="39"/>
      <c r="AQ27" s="4"/>
      <c r="AR27" s="3"/>
      <c r="AS27" s="4"/>
      <c r="AT27" s="4"/>
      <c r="AU27" s="4"/>
    </row>
    <row r="28" spans="1:47" s="4" customFormat="1" ht="22.5" customHeight="1">
      <c r="A28" s="4"/>
      <c r="B28" s="7" t="s">
        <v>119</v>
      </c>
      <c r="C28" s="10"/>
      <c r="D28" s="10"/>
      <c r="E28" s="16"/>
      <c r="F28" s="21">
        <v>54</v>
      </c>
      <c r="G28" s="24"/>
      <c r="H28" s="28"/>
      <c r="I28" s="21">
        <v>43</v>
      </c>
      <c r="J28" s="24"/>
      <c r="K28" s="28"/>
      <c r="L28" s="21">
        <v>55</v>
      </c>
      <c r="M28" s="24"/>
      <c r="N28" s="28"/>
      <c r="O28" s="21">
        <f t="shared" si="0"/>
        <v>98</v>
      </c>
      <c r="P28" s="24"/>
      <c r="Q28" s="24"/>
      <c r="R28" s="28"/>
      <c r="S28" s="7" t="s">
        <v>121</v>
      </c>
      <c r="T28" s="10"/>
      <c r="U28" s="10"/>
      <c r="V28" s="10"/>
      <c r="W28" s="10"/>
      <c r="X28" s="10"/>
      <c r="Y28" s="10"/>
      <c r="Z28" s="16"/>
      <c r="AA28" s="21">
        <v>195</v>
      </c>
      <c r="AB28" s="24"/>
      <c r="AC28" s="24"/>
      <c r="AD28" s="28"/>
      <c r="AE28" s="21">
        <v>162</v>
      </c>
      <c r="AF28" s="24"/>
      <c r="AG28" s="24"/>
      <c r="AH28" s="28"/>
      <c r="AI28" s="21">
        <v>187</v>
      </c>
      <c r="AJ28" s="24"/>
      <c r="AK28" s="24"/>
      <c r="AL28" s="28"/>
      <c r="AM28" s="39">
        <f t="shared" si="1"/>
        <v>349</v>
      </c>
      <c r="AN28" s="39"/>
      <c r="AO28" s="39"/>
      <c r="AP28" s="39"/>
      <c r="AQ28" s="4"/>
      <c r="AR28" s="37"/>
      <c r="AS28" s="37" t="s">
        <v>83</v>
      </c>
      <c r="AT28" s="37" t="s">
        <v>123</v>
      </c>
      <c r="AU28" s="37" t="s">
        <v>125</v>
      </c>
    </row>
    <row r="29" spans="1:47" s="4" customFormat="1" ht="22.5" customHeight="1">
      <c r="A29" s="4"/>
      <c r="B29" s="7" t="s">
        <v>127</v>
      </c>
      <c r="C29" s="10"/>
      <c r="D29" s="10"/>
      <c r="E29" s="16"/>
      <c r="F29" s="21">
        <v>79</v>
      </c>
      <c r="G29" s="24"/>
      <c r="H29" s="28"/>
      <c r="I29" s="21">
        <v>61</v>
      </c>
      <c r="J29" s="24"/>
      <c r="K29" s="28"/>
      <c r="L29" s="21">
        <v>82</v>
      </c>
      <c r="M29" s="24"/>
      <c r="N29" s="28"/>
      <c r="O29" s="21">
        <f t="shared" si="0"/>
        <v>143</v>
      </c>
      <c r="P29" s="24"/>
      <c r="Q29" s="24"/>
      <c r="R29" s="28"/>
      <c r="S29" s="7" t="s">
        <v>77</v>
      </c>
      <c r="T29" s="10"/>
      <c r="U29" s="10"/>
      <c r="V29" s="10"/>
      <c r="W29" s="10"/>
      <c r="X29" s="10"/>
      <c r="Y29" s="10"/>
      <c r="Z29" s="16"/>
      <c r="AA29" s="21">
        <v>183</v>
      </c>
      <c r="AB29" s="24"/>
      <c r="AC29" s="24"/>
      <c r="AD29" s="28"/>
      <c r="AE29" s="21">
        <v>185</v>
      </c>
      <c r="AF29" s="24"/>
      <c r="AG29" s="24"/>
      <c r="AH29" s="28"/>
      <c r="AI29" s="21">
        <v>130</v>
      </c>
      <c r="AJ29" s="24"/>
      <c r="AK29" s="24"/>
      <c r="AL29" s="28"/>
      <c r="AM29" s="39">
        <f t="shared" si="1"/>
        <v>315</v>
      </c>
      <c r="AN29" s="39"/>
      <c r="AO29" s="39"/>
      <c r="AP29" s="39"/>
      <c r="AQ29" s="4"/>
      <c r="AR29" s="37" t="s">
        <v>14</v>
      </c>
      <c r="AS29" s="42">
        <f>AE31</f>
        <v>11033</v>
      </c>
      <c r="AT29" s="42">
        <v>4178</v>
      </c>
      <c r="AU29" s="43">
        <f>IF(OR(AS29=0,AT29=0),"",ROUNDDOWN(AT29/AS29,4))</f>
        <v>0.37859999999999999</v>
      </c>
    </row>
    <row r="30" spans="1:47" s="4" customFormat="1" ht="22.5" customHeight="1">
      <c r="A30" s="4"/>
      <c r="B30" s="7" t="s">
        <v>18</v>
      </c>
      <c r="C30" s="10"/>
      <c r="D30" s="10"/>
      <c r="E30" s="16"/>
      <c r="F30" s="21">
        <v>1460</v>
      </c>
      <c r="G30" s="24"/>
      <c r="H30" s="28"/>
      <c r="I30" s="21">
        <v>1402</v>
      </c>
      <c r="J30" s="24"/>
      <c r="K30" s="28"/>
      <c r="L30" s="21">
        <v>1550</v>
      </c>
      <c r="M30" s="24"/>
      <c r="N30" s="28"/>
      <c r="O30" s="21">
        <f t="shared" si="0"/>
        <v>2952</v>
      </c>
      <c r="P30" s="24"/>
      <c r="Q30" s="24"/>
      <c r="R30" s="28"/>
      <c r="S30" s="7" t="s">
        <v>97</v>
      </c>
      <c r="T30" s="10"/>
      <c r="U30" s="10"/>
      <c r="V30" s="10"/>
      <c r="W30" s="10"/>
      <c r="X30" s="10"/>
      <c r="Y30" s="10"/>
      <c r="Z30" s="16"/>
      <c r="AA30" s="21">
        <v>47</v>
      </c>
      <c r="AB30" s="24"/>
      <c r="AC30" s="24"/>
      <c r="AD30" s="28"/>
      <c r="AE30" s="21">
        <v>42</v>
      </c>
      <c r="AF30" s="24"/>
      <c r="AG30" s="24"/>
      <c r="AH30" s="28"/>
      <c r="AI30" s="21">
        <v>49</v>
      </c>
      <c r="AJ30" s="24"/>
      <c r="AK30" s="24"/>
      <c r="AL30" s="28"/>
      <c r="AM30" s="39">
        <f t="shared" si="1"/>
        <v>91</v>
      </c>
      <c r="AN30" s="39"/>
      <c r="AO30" s="39"/>
      <c r="AP30" s="39"/>
      <c r="AQ30" s="4"/>
      <c r="AR30" s="37" t="s">
        <v>24</v>
      </c>
      <c r="AS30" s="42">
        <f>AI31</f>
        <v>12027</v>
      </c>
      <c r="AT30" s="42">
        <v>5705</v>
      </c>
      <c r="AU30" s="43">
        <f>IF(OR(AS30=0,AT30=0),"",ROUNDDOWN(AT30/AS30,4))</f>
        <v>0.4743</v>
      </c>
    </row>
    <row r="31" spans="1:47" s="4" customFormat="1" ht="22.5" customHeight="1">
      <c r="A31" s="4"/>
      <c r="B31" s="7" t="s">
        <v>63</v>
      </c>
      <c r="C31" s="10"/>
      <c r="D31" s="10"/>
      <c r="E31" s="16"/>
      <c r="F31" s="21">
        <v>530</v>
      </c>
      <c r="G31" s="24"/>
      <c r="H31" s="28"/>
      <c r="I31" s="21">
        <v>532</v>
      </c>
      <c r="J31" s="24"/>
      <c r="K31" s="28"/>
      <c r="L31" s="21">
        <v>542</v>
      </c>
      <c r="M31" s="24"/>
      <c r="N31" s="28"/>
      <c r="O31" s="21">
        <f t="shared" si="0"/>
        <v>1074</v>
      </c>
      <c r="P31" s="24"/>
      <c r="Q31" s="24"/>
      <c r="R31" s="28"/>
      <c r="S31" s="7" t="s">
        <v>28</v>
      </c>
      <c r="T31" s="10"/>
      <c r="U31" s="10"/>
      <c r="V31" s="10"/>
      <c r="W31" s="10"/>
      <c r="X31" s="10"/>
      <c r="Y31" s="10"/>
      <c r="Z31" s="16"/>
      <c r="AA31" s="21">
        <f>SUM(F8:H32,AA8:AD30)</f>
        <v>11957</v>
      </c>
      <c r="AB31" s="24"/>
      <c r="AC31" s="24"/>
      <c r="AD31" s="28"/>
      <c r="AE31" s="21">
        <f>SUM(I8:K32,AE8:AH30)</f>
        <v>11033</v>
      </c>
      <c r="AF31" s="24"/>
      <c r="AG31" s="24"/>
      <c r="AH31" s="28"/>
      <c r="AI31" s="21">
        <f>SUM(L8:N32,AI8:AL30)</f>
        <v>12027</v>
      </c>
      <c r="AJ31" s="24"/>
      <c r="AK31" s="24"/>
      <c r="AL31" s="28"/>
      <c r="AM31" s="39">
        <f t="shared" si="1"/>
        <v>23060</v>
      </c>
      <c r="AN31" s="39"/>
      <c r="AO31" s="39"/>
      <c r="AP31" s="39"/>
      <c r="AQ31" s="4"/>
      <c r="AR31" s="37" t="s">
        <v>26</v>
      </c>
      <c r="AS31" s="42">
        <f>AM31</f>
        <v>23060</v>
      </c>
      <c r="AT31" s="42">
        <f>AT29+AT30</f>
        <v>9883</v>
      </c>
      <c r="AU31" s="43">
        <f>IF(OR(AS31=0,AT31=0),"",ROUNDDOWN(AT31/AS31,4))</f>
        <v>0.42849999999999999</v>
      </c>
    </row>
    <row r="32" spans="1:47" s="4" customFormat="1" ht="22.5" customHeight="1">
      <c r="A32" s="4"/>
      <c r="B32" s="8" t="s">
        <v>61</v>
      </c>
      <c r="C32" s="11"/>
      <c r="D32" s="11"/>
      <c r="E32" s="17"/>
      <c r="F32" s="22">
        <v>409</v>
      </c>
      <c r="G32" s="25"/>
      <c r="H32" s="29"/>
      <c r="I32" s="22">
        <v>358</v>
      </c>
      <c r="J32" s="25"/>
      <c r="K32" s="29"/>
      <c r="L32" s="22">
        <v>401</v>
      </c>
      <c r="M32" s="25"/>
      <c r="N32" s="29"/>
      <c r="O32" s="22">
        <f t="shared" si="0"/>
        <v>759</v>
      </c>
      <c r="P32" s="25"/>
      <c r="Q32" s="25"/>
      <c r="R32" s="29"/>
      <c r="S32" s="8"/>
      <c r="T32" s="11"/>
      <c r="U32" s="11"/>
      <c r="V32" s="11"/>
      <c r="W32" s="11"/>
      <c r="X32" s="11"/>
      <c r="Y32" s="11"/>
      <c r="Z32" s="17"/>
      <c r="AA32" s="22"/>
      <c r="AB32" s="25"/>
      <c r="AC32" s="25"/>
      <c r="AD32" s="29"/>
      <c r="AE32" s="22"/>
      <c r="AF32" s="25"/>
      <c r="AG32" s="25"/>
      <c r="AH32" s="29"/>
      <c r="AI32" s="36"/>
      <c r="AJ32" s="36"/>
      <c r="AK32" s="36"/>
      <c r="AL32" s="36"/>
      <c r="AM32" s="36"/>
      <c r="AN32" s="36"/>
      <c r="AO32" s="36"/>
      <c r="AP32" s="36"/>
      <c r="AQ32" s="4"/>
      <c r="AR32" s="3"/>
      <c r="AS32" s="4"/>
      <c r="AT32" s="4"/>
      <c r="AU32" s="4"/>
    </row>
    <row r="33" spans="1:47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2"/>
      <c r="AS33" s="1"/>
      <c r="AT33" s="1"/>
      <c r="AU33" s="1"/>
    </row>
    <row r="34" spans="1:47" ht="18.75" customHeight="1">
      <c r="A34" s="1"/>
      <c r="B34" s="1"/>
      <c r="C34" s="1"/>
      <c r="D34" s="14" t="s">
        <v>129</v>
      </c>
      <c r="E34" s="18">
        <v>-67</v>
      </c>
      <c r="F34" s="18"/>
      <c r="G34" s="1" t="s">
        <v>16</v>
      </c>
      <c r="H34" s="1"/>
      <c r="I34" s="1"/>
      <c r="J34" s="1"/>
      <c r="K34" s="1"/>
      <c r="L34" s="1" t="s">
        <v>131</v>
      </c>
      <c r="M34" s="1"/>
      <c r="N34" s="1"/>
      <c r="O34" s="19">
        <v>-524</v>
      </c>
      <c r="P34" s="19"/>
      <c r="Q34" s="19"/>
      <c r="R34" s="19"/>
      <c r="S34" s="1" t="s">
        <v>16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4" t="s">
        <v>133</v>
      </c>
      <c r="AH34" s="14">
        <f>AT31</f>
        <v>9883</v>
      </c>
      <c r="AI34" s="14"/>
      <c r="AJ34" s="14"/>
      <c r="AK34" s="14"/>
      <c r="AL34" s="14"/>
      <c r="AM34" s="1" t="s">
        <v>16</v>
      </c>
      <c r="AN34" s="1"/>
      <c r="AO34" s="1"/>
      <c r="AP34" s="1"/>
      <c r="AQ34" s="1"/>
      <c r="AR34" s="2"/>
      <c r="AS34" s="1"/>
      <c r="AT34" s="1"/>
      <c r="AU34" s="1"/>
    </row>
    <row r="35" spans="1:47" ht="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2"/>
      <c r="AS35" s="1"/>
      <c r="AT35" s="1"/>
      <c r="AU35" s="1"/>
    </row>
    <row r="36" spans="1:47" ht="18.75" customHeight="1">
      <c r="A36" s="1"/>
      <c r="B36" s="1"/>
      <c r="C36" s="1"/>
      <c r="D36" s="14" t="s">
        <v>129</v>
      </c>
      <c r="E36" s="19">
        <v>-36</v>
      </c>
      <c r="F36" s="19"/>
      <c r="G36" s="1" t="s">
        <v>22</v>
      </c>
      <c r="H36" s="1"/>
      <c r="I36" s="1"/>
      <c r="J36" s="1"/>
      <c r="K36" s="1"/>
      <c r="L36" s="1" t="s">
        <v>131</v>
      </c>
      <c r="M36" s="1"/>
      <c r="N36" s="1"/>
      <c r="O36" s="19">
        <v>-88</v>
      </c>
      <c r="P36" s="19"/>
      <c r="Q36" s="19"/>
      <c r="R36" s="19"/>
      <c r="S36" s="1" t="s">
        <v>22</v>
      </c>
      <c r="T36" s="1"/>
      <c r="U36" s="1"/>
      <c r="V36" s="1"/>
      <c r="W36" s="1"/>
      <c r="X36" s="1"/>
      <c r="Y36" s="1" t="s">
        <v>135</v>
      </c>
      <c r="Z36" s="1"/>
      <c r="AA36" s="1"/>
      <c r="AB36" s="1"/>
      <c r="AC36" s="1"/>
      <c r="AD36" s="1"/>
      <c r="AE36" s="1"/>
      <c r="AF36" s="1"/>
      <c r="AG36" s="14" t="s">
        <v>14</v>
      </c>
      <c r="AH36" s="14">
        <f>AT29</f>
        <v>4178</v>
      </c>
      <c r="AI36" s="14"/>
      <c r="AJ36" s="14"/>
      <c r="AK36" s="14"/>
      <c r="AL36" s="14"/>
      <c r="AM36" s="1" t="s">
        <v>16</v>
      </c>
      <c r="AN36" s="1"/>
      <c r="AO36" s="1"/>
      <c r="AP36" s="1"/>
      <c r="AQ36" s="1"/>
      <c r="AR36" s="2"/>
      <c r="AS36" s="1"/>
      <c r="AT36" s="1"/>
      <c r="AU36" s="1"/>
    </row>
    <row r="37" spans="1:47" ht="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4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2"/>
      <c r="AS37" s="1"/>
      <c r="AT37" s="1"/>
      <c r="AU37" s="1"/>
    </row>
    <row r="38" spans="1:47" ht="18.75" customHeight="1">
      <c r="A38" s="1"/>
      <c r="B38" s="1"/>
      <c r="C38" s="12" t="s">
        <v>136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4" t="s">
        <v>24</v>
      </c>
      <c r="AH38" s="14">
        <f>AT30</f>
        <v>5705</v>
      </c>
      <c r="AI38" s="14"/>
      <c r="AJ38" s="14"/>
      <c r="AK38" s="14"/>
      <c r="AL38" s="14"/>
      <c r="AM38" s="1" t="s">
        <v>16</v>
      </c>
      <c r="AN38" s="1"/>
      <c r="AO38" s="1"/>
      <c r="AP38" s="1"/>
      <c r="AQ38" s="1"/>
      <c r="AR38" s="2"/>
      <c r="AS38" s="1"/>
      <c r="AT38" s="1"/>
      <c r="AU38" s="1"/>
    </row>
    <row r="39" spans="1:47" ht="6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2"/>
      <c r="AS39" s="1"/>
      <c r="AT39" s="1"/>
      <c r="AU39" s="1"/>
    </row>
    <row r="40" spans="1:47" ht="18.75" customHeight="1">
      <c r="A40" s="1"/>
      <c r="B40" s="1"/>
      <c r="C40" s="13" t="s">
        <v>138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4" t="s">
        <v>125</v>
      </c>
      <c r="AH40" s="35">
        <f>IF(OR(AH34=0,AM31=0),"",ROUNDDOWN(AH34/AM31*100,2))</f>
        <v>42.85</v>
      </c>
      <c r="AI40" s="35"/>
      <c r="AJ40" s="35"/>
      <c r="AK40" s="35"/>
      <c r="AL40" s="35"/>
      <c r="AM40" s="1" t="s">
        <v>140</v>
      </c>
      <c r="AN40" s="1"/>
      <c r="AO40" s="1"/>
      <c r="AP40" s="1"/>
      <c r="AQ40" s="1"/>
      <c r="AR40" s="2"/>
      <c r="AS40" s="1"/>
      <c r="AT40" s="1"/>
      <c r="AU40" s="1"/>
    </row>
    <row r="41" spans="1:4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2"/>
      <c r="AS41" s="1"/>
      <c r="AT41" s="1"/>
      <c r="AU41" s="1"/>
    </row>
    <row r="42" spans="1:47">
      <c r="A42" s="1"/>
      <c r="B42" s="1"/>
      <c r="C42" s="1" t="s">
        <v>141</v>
      </c>
      <c r="D42" s="1"/>
      <c r="E42" s="1"/>
      <c r="F42" s="1"/>
      <c r="G42" s="1"/>
      <c r="H42" s="1">
        <v>6</v>
      </c>
      <c r="I42" s="1" t="s">
        <v>16</v>
      </c>
      <c r="J42" s="1"/>
      <c r="K42" s="1"/>
      <c r="L42" s="1" t="s">
        <v>143</v>
      </c>
      <c r="M42" s="1"/>
      <c r="N42" s="1"/>
      <c r="O42" s="1"/>
      <c r="P42" s="1"/>
      <c r="Q42" s="1"/>
      <c r="R42" s="1"/>
      <c r="S42" s="1"/>
      <c r="T42" s="1">
        <v>5</v>
      </c>
      <c r="U42" s="1">
        <v>8</v>
      </c>
      <c r="V42" s="1" t="s">
        <v>16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2"/>
      <c r="AS42" s="1"/>
      <c r="AT42" s="1"/>
      <c r="AU42" s="1"/>
    </row>
    <row r="43" spans="1:4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2"/>
      <c r="AS43" s="1"/>
      <c r="AT43" s="1"/>
      <c r="AU43" s="1"/>
    </row>
  </sheetData>
  <mergeCells count="284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M5"/>
    <mergeCell ref="AN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72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R5.4</vt:lpstr>
      <vt:lpstr>R5.5</vt:lpstr>
      <vt:lpstr>R5.6</vt:lpstr>
      <vt:lpstr>R5.7</vt:lpstr>
      <vt:lpstr>R5.8</vt:lpstr>
      <vt:lpstr>R5.9</vt:lpstr>
      <vt:lpstr>R5.10</vt:lpstr>
      <vt:lpstr>R5.11</vt:lpstr>
      <vt:lpstr>R5.12</vt:lpstr>
      <vt:lpstr>R6.1</vt:lpstr>
      <vt:lpstr>R6.2</vt:lpstr>
      <vt:lpstr>R6.3</vt:lpstr>
    </vt:vector>
  </TitlesOfParts>
  <Company>竹原市　市民生活課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PC0801</dc:creator>
  <cp:lastModifiedBy>藤原 千紘</cp:lastModifiedBy>
  <cp:lastPrinted>2024-03-08T04:08:19Z</cp:lastPrinted>
  <dcterms:created xsi:type="dcterms:W3CDTF">2006-05-10T06:46:45Z</dcterms:created>
  <dcterms:modified xsi:type="dcterms:W3CDTF">2024-04-09T08:00:34Z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2024-04-09T08:00:34Z</vt:filetime>
  </property>
</Properties>
</file>