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4700" windowHeight="8340" tabRatio="902" activeTab="11"/>
  </bookViews>
  <sheets>
    <sheet name="Ｈ26.4" sheetId="54" r:id="rId1"/>
    <sheet name="Ｈ26.5" sheetId="57" r:id="rId2"/>
    <sheet name="Ｈ26.6" sheetId="59" r:id="rId3"/>
    <sheet name="H26.7" sheetId="61" r:id="rId4"/>
    <sheet name="Ｈ26.8" sheetId="63" r:id="rId5"/>
    <sheet name="Ｈ26.9" sheetId="65" r:id="rId6"/>
    <sheet name="Ｈ26.10" sheetId="67" r:id="rId7"/>
    <sheet name="H26.11" sheetId="69" r:id="rId8"/>
    <sheet name="H26.12" sheetId="71" r:id="rId9"/>
    <sheet name="H27.1" sheetId="73" r:id="rId10"/>
    <sheet name="Ｈ27.2" sheetId="75" r:id="rId11"/>
    <sheet name="Ｈ27.3" sheetId="77" r:id="rId12"/>
  </sheets>
  <definedNames>
    <definedName name="_xlnm.Print_Area" localSheetId="6">Ｈ26.10!$A$1:$AQ$40</definedName>
    <definedName name="_xlnm.Print_Area" localSheetId="7">H26.11!$A$1:$AQ$40</definedName>
    <definedName name="_xlnm.Print_Area" localSheetId="8">H26.12!$A$1:$AQ$40</definedName>
    <definedName name="_xlnm.Print_Area" localSheetId="0">Ｈ26.4!$A$1:$AQ$40</definedName>
    <definedName name="_xlnm.Print_Area" localSheetId="1">Ｈ26.5!$A$1:$AQ$40</definedName>
    <definedName name="_xlnm.Print_Area" localSheetId="2">Ｈ26.6!$A$1:$AQ$40</definedName>
    <definedName name="_xlnm.Print_Area" localSheetId="3">H26.7!$A$1:$AQ$40</definedName>
    <definedName name="_xlnm.Print_Area" localSheetId="4">Ｈ26.8!$A$1:$AQ$40</definedName>
    <definedName name="_xlnm.Print_Area" localSheetId="5">Ｈ26.9!$A$1:$AQ$40</definedName>
    <definedName name="_xlnm.Print_Area" localSheetId="9">H27.1!$A$1:$AQ$40</definedName>
    <definedName name="_xlnm.Print_Area" localSheetId="10">Ｈ27.2!$A$1:$AQ$40</definedName>
    <definedName name="_xlnm.Print_Area" localSheetId="11">Ｈ27.3!$A$1:$AQ$40</definedName>
  </definedNames>
  <calcPr calcId="145621"/>
</workbook>
</file>

<file path=xl/calcChain.xml><?xml version="1.0" encoding="utf-8"?>
<calcChain xmlns="http://schemas.openxmlformats.org/spreadsheetml/2006/main">
  <c r="AH38" i="77" l="1"/>
  <c r="AH36" i="77"/>
  <c r="O32" i="77"/>
  <c r="AT31" i="77"/>
  <c r="AH34" i="77" s="1"/>
  <c r="AI31" i="77"/>
  <c r="AE31" i="77"/>
  <c r="AM31" i="77" s="1"/>
  <c r="AS31" i="77" s="1"/>
  <c r="AA31" i="77"/>
  <c r="O31" i="77"/>
  <c r="AS30" i="77"/>
  <c r="AU30" i="77" s="1"/>
  <c r="AM30" i="77"/>
  <c r="O30" i="77"/>
  <c r="AS29" i="77"/>
  <c r="AU29" i="77" s="1"/>
  <c r="AM29" i="77"/>
  <c r="O29" i="77"/>
  <c r="AM28" i="77"/>
  <c r="O28" i="77"/>
  <c r="AM27" i="77"/>
  <c r="O27" i="77"/>
  <c r="AM26" i="77"/>
  <c r="O26" i="77"/>
  <c r="AM25" i="77"/>
  <c r="O25" i="77"/>
  <c r="AM24" i="77"/>
  <c r="O24" i="77"/>
  <c r="AM23" i="77"/>
  <c r="O23" i="77"/>
  <c r="AM22" i="77"/>
  <c r="O22" i="77"/>
  <c r="AM21" i="77"/>
  <c r="O21" i="77"/>
  <c r="AM20" i="77"/>
  <c r="O20" i="77"/>
  <c r="AM19" i="77"/>
  <c r="O19" i="77"/>
  <c r="AM18" i="77"/>
  <c r="O18" i="77"/>
  <c r="AM17" i="77"/>
  <c r="O17" i="77"/>
  <c r="AM16" i="77"/>
  <c r="O16" i="77"/>
  <c r="AM15" i="77"/>
  <c r="O15" i="77"/>
  <c r="AM14" i="77"/>
  <c r="O14" i="77"/>
  <c r="AM13" i="77"/>
  <c r="O13" i="77"/>
  <c r="AM12" i="77"/>
  <c r="O12" i="77"/>
  <c r="AM11" i="77"/>
  <c r="O11" i="77"/>
  <c r="AM10" i="77"/>
  <c r="O10" i="77"/>
  <c r="AM9" i="77"/>
  <c r="O9" i="77"/>
  <c r="AM8" i="77"/>
  <c r="O8" i="77"/>
  <c r="AU31" i="77" l="1"/>
  <c r="AH40" i="77"/>
  <c r="AH36" i="75"/>
  <c r="AH38" i="75"/>
  <c r="O32" i="75"/>
  <c r="AT31" i="75"/>
  <c r="AH34" i="75" s="1"/>
  <c r="AI31" i="75"/>
  <c r="AE31" i="75"/>
  <c r="AM31" i="75" s="1"/>
  <c r="AS31" i="75" s="1"/>
  <c r="AA31" i="75"/>
  <c r="O31" i="75"/>
  <c r="AS30" i="75"/>
  <c r="AU30" i="75" s="1"/>
  <c r="AM30" i="75"/>
  <c r="O30" i="75"/>
  <c r="AS29" i="75"/>
  <c r="AU29" i="75" s="1"/>
  <c r="AM29" i="75"/>
  <c r="O29" i="75"/>
  <c r="AM28" i="75"/>
  <c r="O28" i="75"/>
  <c r="AM27" i="75"/>
  <c r="O27" i="75"/>
  <c r="AM26" i="75"/>
  <c r="O26" i="75"/>
  <c r="AM25" i="75"/>
  <c r="O25" i="75"/>
  <c r="AM24" i="75"/>
  <c r="O24" i="75"/>
  <c r="AM23" i="75"/>
  <c r="O23" i="75"/>
  <c r="AM22" i="75"/>
  <c r="O22" i="75"/>
  <c r="AM21" i="75"/>
  <c r="O21" i="75"/>
  <c r="AM20" i="75"/>
  <c r="O20" i="75"/>
  <c r="AM19" i="75"/>
  <c r="O19" i="75"/>
  <c r="AM18" i="75"/>
  <c r="O18" i="75"/>
  <c r="AM17" i="75"/>
  <c r="O17" i="75"/>
  <c r="AM16" i="75"/>
  <c r="O16" i="75"/>
  <c r="AM15" i="75"/>
  <c r="O15" i="75"/>
  <c r="AM14" i="75"/>
  <c r="O14" i="75"/>
  <c r="AM13" i="75"/>
  <c r="O13" i="75"/>
  <c r="AM12" i="75"/>
  <c r="O12" i="75"/>
  <c r="AM11" i="75"/>
  <c r="O11" i="75"/>
  <c r="AM10" i="75"/>
  <c r="O10" i="75"/>
  <c r="AM9" i="75"/>
  <c r="O9" i="75"/>
  <c r="AM8" i="75"/>
  <c r="O8" i="75"/>
  <c r="AU31" i="75" l="1"/>
  <c r="AH40" i="75"/>
  <c r="AH38" i="73"/>
  <c r="AH36" i="73"/>
  <c r="O32" i="73"/>
  <c r="AT31" i="73"/>
  <c r="AH34" i="73" s="1"/>
  <c r="AI31" i="73"/>
  <c r="AE31" i="73"/>
  <c r="AM31" i="73" s="1"/>
  <c r="AS31" i="73" s="1"/>
  <c r="AA31" i="73"/>
  <c r="O31" i="73"/>
  <c r="AS30" i="73"/>
  <c r="AU30" i="73" s="1"/>
  <c r="AM30" i="73"/>
  <c r="O30" i="73"/>
  <c r="AS29" i="73"/>
  <c r="AU29" i="73" s="1"/>
  <c r="AM29" i="73"/>
  <c r="O29" i="73"/>
  <c r="AM28" i="73"/>
  <c r="O28" i="73"/>
  <c r="AM27" i="73"/>
  <c r="O27" i="73"/>
  <c r="AM26" i="73"/>
  <c r="O26" i="73"/>
  <c r="AM25" i="73"/>
  <c r="O25" i="73"/>
  <c r="AM24" i="73"/>
  <c r="O24" i="73"/>
  <c r="AM23" i="73"/>
  <c r="O23" i="73"/>
  <c r="AM22" i="73"/>
  <c r="O22" i="73"/>
  <c r="AM21" i="73"/>
  <c r="O21" i="73"/>
  <c r="AM20" i="73"/>
  <c r="O20" i="73"/>
  <c r="AM19" i="73"/>
  <c r="O19" i="73"/>
  <c r="AM18" i="73"/>
  <c r="O18" i="73"/>
  <c r="AM17" i="73"/>
  <c r="O17" i="73"/>
  <c r="AM16" i="73"/>
  <c r="O16" i="73"/>
  <c r="AM15" i="73"/>
  <c r="O15" i="73"/>
  <c r="AM14" i="73"/>
  <c r="O14" i="73"/>
  <c r="AM13" i="73"/>
  <c r="O13" i="73"/>
  <c r="AM12" i="73"/>
  <c r="O12" i="73"/>
  <c r="AM11" i="73"/>
  <c r="O11" i="73"/>
  <c r="AM10" i="73"/>
  <c r="O10" i="73"/>
  <c r="AM9" i="73"/>
  <c r="O9" i="73"/>
  <c r="AM8" i="73"/>
  <c r="O8" i="73"/>
  <c r="AU31" i="73" l="1"/>
  <c r="AH40" i="73"/>
  <c r="AH38" i="71"/>
  <c r="AH36" i="71"/>
  <c r="O32" i="71"/>
  <c r="AT31" i="71"/>
  <c r="AH34" i="71" s="1"/>
  <c r="AI31" i="71"/>
  <c r="AM31" i="71" s="1"/>
  <c r="AS31" i="71" s="1"/>
  <c r="AE31" i="71"/>
  <c r="AA31" i="71"/>
  <c r="O31" i="71"/>
  <c r="AM30" i="71"/>
  <c r="O30" i="71"/>
  <c r="AU29" i="71"/>
  <c r="AS29" i="71"/>
  <c r="AM29" i="71"/>
  <c r="O29" i="71"/>
  <c r="AM28" i="71"/>
  <c r="O28" i="71"/>
  <c r="AM27" i="71"/>
  <c r="O27" i="71"/>
  <c r="AM26" i="71"/>
  <c r="O26" i="71"/>
  <c r="AM25" i="71"/>
  <c r="O25" i="71"/>
  <c r="AM24" i="71"/>
  <c r="O24" i="71"/>
  <c r="AM23" i="71"/>
  <c r="O23" i="71"/>
  <c r="AM22" i="71"/>
  <c r="O22" i="71"/>
  <c r="AM21" i="71"/>
  <c r="O21" i="71"/>
  <c r="AM20" i="71"/>
  <c r="O20" i="71"/>
  <c r="AM19" i="71"/>
  <c r="O19" i="71"/>
  <c r="AM18" i="71"/>
  <c r="O18" i="71"/>
  <c r="AM17" i="71"/>
  <c r="O17" i="71"/>
  <c r="AM16" i="71"/>
  <c r="O16" i="71"/>
  <c r="AM15" i="71"/>
  <c r="O15" i="71"/>
  <c r="AM14" i="71"/>
  <c r="O14" i="71"/>
  <c r="AM13" i="71"/>
  <c r="O13" i="71"/>
  <c r="AM12" i="71"/>
  <c r="O12" i="71"/>
  <c r="AM11" i="71"/>
  <c r="O11" i="71"/>
  <c r="AM10" i="71"/>
  <c r="O10" i="71"/>
  <c r="AM9" i="71"/>
  <c r="O9" i="71"/>
  <c r="AM8" i="71"/>
  <c r="O8" i="71"/>
  <c r="AU31" i="71" l="1"/>
  <c r="AH40" i="71"/>
  <c r="AS30" i="71"/>
  <c r="AU30" i="71" s="1"/>
  <c r="AH38" i="69"/>
  <c r="AH36" i="69"/>
  <c r="O32" i="69"/>
  <c r="AT31" i="69"/>
  <c r="AH34" i="69" s="1"/>
  <c r="AI31" i="69"/>
  <c r="AE31" i="69"/>
  <c r="AM31" i="69" s="1"/>
  <c r="AS31" i="69" s="1"/>
  <c r="AA31" i="69"/>
  <c r="O31" i="69"/>
  <c r="AS30" i="69"/>
  <c r="AU30" i="69" s="1"/>
  <c r="AM30" i="69"/>
  <c r="O30" i="69"/>
  <c r="AS29" i="69"/>
  <c r="AU29" i="69" s="1"/>
  <c r="AM29" i="69"/>
  <c r="O29" i="69"/>
  <c r="AM28" i="69"/>
  <c r="O28" i="69"/>
  <c r="AM27" i="69"/>
  <c r="O27" i="69"/>
  <c r="AM26" i="69"/>
  <c r="O26" i="69"/>
  <c r="AM25" i="69"/>
  <c r="O25" i="69"/>
  <c r="AM24" i="69"/>
  <c r="O24" i="69"/>
  <c r="AM23" i="69"/>
  <c r="O23" i="69"/>
  <c r="AM22" i="69"/>
  <c r="O22" i="69"/>
  <c r="AM21" i="69"/>
  <c r="O21" i="69"/>
  <c r="AM20" i="69"/>
  <c r="O20" i="69"/>
  <c r="AM19" i="69"/>
  <c r="O19" i="69"/>
  <c r="AM18" i="69"/>
  <c r="O18" i="69"/>
  <c r="AM17" i="69"/>
  <c r="O17" i="69"/>
  <c r="AM16" i="69"/>
  <c r="O16" i="69"/>
  <c r="AM15" i="69"/>
  <c r="O15" i="69"/>
  <c r="AM14" i="69"/>
  <c r="O14" i="69"/>
  <c r="AM13" i="69"/>
  <c r="O13" i="69"/>
  <c r="AM12" i="69"/>
  <c r="O12" i="69"/>
  <c r="AM11" i="69"/>
  <c r="O11" i="69"/>
  <c r="AM10" i="69"/>
  <c r="O10" i="69"/>
  <c r="AM9" i="69"/>
  <c r="O9" i="69"/>
  <c r="AM8" i="69"/>
  <c r="O8" i="69"/>
  <c r="AU31" i="69" l="1"/>
  <c r="AH40" i="69"/>
  <c r="AH38" i="67"/>
  <c r="AH36" i="67"/>
  <c r="O32" i="67"/>
  <c r="AT31" i="67"/>
  <c r="AH34" i="67" s="1"/>
  <c r="AI31" i="67"/>
  <c r="AE31" i="67"/>
  <c r="AM31" i="67" s="1"/>
  <c r="AS31" i="67" s="1"/>
  <c r="AA31" i="67"/>
  <c r="O31" i="67"/>
  <c r="AS30" i="67"/>
  <c r="AU30" i="67" s="1"/>
  <c r="AM30" i="67"/>
  <c r="O30" i="67"/>
  <c r="AS29" i="67"/>
  <c r="AU29" i="67" s="1"/>
  <c r="AM29" i="67"/>
  <c r="O29" i="67"/>
  <c r="AM28" i="67"/>
  <c r="O28" i="67"/>
  <c r="AM27" i="67"/>
  <c r="O27" i="67"/>
  <c r="AM26" i="67"/>
  <c r="O26" i="67"/>
  <c r="AM25" i="67"/>
  <c r="O25" i="67"/>
  <c r="AM24" i="67"/>
  <c r="O24" i="67"/>
  <c r="AM23" i="67"/>
  <c r="O23" i="67"/>
  <c r="AM22" i="67"/>
  <c r="O22" i="67"/>
  <c r="AM21" i="67"/>
  <c r="O21" i="67"/>
  <c r="AM20" i="67"/>
  <c r="O20" i="67"/>
  <c r="AM19" i="67"/>
  <c r="O19" i="67"/>
  <c r="AM18" i="67"/>
  <c r="O18" i="67"/>
  <c r="AM17" i="67"/>
  <c r="O17" i="67"/>
  <c r="AM16" i="67"/>
  <c r="O16" i="67"/>
  <c r="AM15" i="67"/>
  <c r="O15" i="67"/>
  <c r="AM14" i="67"/>
  <c r="O14" i="67"/>
  <c r="AM13" i="67"/>
  <c r="O13" i="67"/>
  <c r="AM12" i="67"/>
  <c r="O12" i="67"/>
  <c r="AM11" i="67"/>
  <c r="O11" i="67"/>
  <c r="AM10" i="67"/>
  <c r="O10" i="67"/>
  <c r="AM9" i="67"/>
  <c r="O9" i="67"/>
  <c r="AM8" i="67"/>
  <c r="O8" i="67"/>
  <c r="AU31" i="67" l="1"/>
  <c r="AH40" i="67"/>
  <c r="AH38" i="65"/>
  <c r="AH36" i="65"/>
  <c r="O32" i="65"/>
  <c r="AT31" i="65"/>
  <c r="AH34" i="65" s="1"/>
  <c r="AM31" i="65"/>
  <c r="AS31" i="65" s="1"/>
  <c r="AU31" i="65" s="1"/>
  <c r="AI31" i="65"/>
  <c r="AE31" i="65"/>
  <c r="AA31" i="65"/>
  <c r="O31" i="65"/>
  <c r="AS30" i="65"/>
  <c r="AU30" i="65" s="1"/>
  <c r="AM30" i="65"/>
  <c r="O30" i="65"/>
  <c r="AS29" i="65"/>
  <c r="AU29" i="65" s="1"/>
  <c r="AM29" i="65"/>
  <c r="O29" i="65"/>
  <c r="AM28" i="65"/>
  <c r="O28" i="65"/>
  <c r="AM27" i="65"/>
  <c r="O27" i="65"/>
  <c r="AM26" i="65"/>
  <c r="O26" i="65"/>
  <c r="AM25" i="65"/>
  <c r="O25" i="65"/>
  <c r="AM24" i="65"/>
  <c r="O24" i="65"/>
  <c r="AM23" i="65"/>
  <c r="O23" i="65"/>
  <c r="AM22" i="65"/>
  <c r="O22" i="65"/>
  <c r="AM21" i="65"/>
  <c r="O21" i="65"/>
  <c r="AM20" i="65"/>
  <c r="O20" i="65"/>
  <c r="AM19" i="65"/>
  <c r="O19" i="65"/>
  <c r="AM18" i="65"/>
  <c r="O18" i="65"/>
  <c r="AM17" i="65"/>
  <c r="O17" i="65"/>
  <c r="AM16" i="65"/>
  <c r="O16" i="65"/>
  <c r="AM15" i="65"/>
  <c r="O15" i="65"/>
  <c r="AM14" i="65"/>
  <c r="O14" i="65"/>
  <c r="AM13" i="65"/>
  <c r="O13" i="65"/>
  <c r="AM12" i="65"/>
  <c r="O12" i="65"/>
  <c r="AM11" i="65"/>
  <c r="O11" i="65"/>
  <c r="AM10" i="65"/>
  <c r="O10" i="65"/>
  <c r="AM9" i="65"/>
  <c r="O9" i="65"/>
  <c r="AM8" i="65"/>
  <c r="O8" i="65"/>
  <c r="AH40" i="65" l="1"/>
  <c r="AH38" i="63"/>
  <c r="AH36" i="63"/>
  <c r="AH34" i="63"/>
  <c r="O32" i="63"/>
  <c r="AT31" i="63"/>
  <c r="AI31" i="63"/>
  <c r="AS30" i="63" s="1"/>
  <c r="AU30" i="63" s="1"/>
  <c r="AE31" i="63"/>
  <c r="AA31" i="63"/>
  <c r="O31" i="63"/>
  <c r="AM30" i="63"/>
  <c r="O30" i="63"/>
  <c r="AU29" i="63"/>
  <c r="AS29" i="63"/>
  <c r="AM29" i="63"/>
  <c r="O29" i="63"/>
  <c r="AM28" i="63"/>
  <c r="O28" i="63"/>
  <c r="AM27" i="63"/>
  <c r="O27" i="63"/>
  <c r="AM26" i="63"/>
  <c r="O26" i="63"/>
  <c r="AM25" i="63"/>
  <c r="O25" i="63"/>
  <c r="AM24" i="63"/>
  <c r="O24" i="63"/>
  <c r="AM23" i="63"/>
  <c r="O23" i="63"/>
  <c r="AM22" i="63"/>
  <c r="O22" i="63"/>
  <c r="AM21" i="63"/>
  <c r="O21" i="63"/>
  <c r="AM20" i="63"/>
  <c r="O20" i="63"/>
  <c r="AM19" i="63"/>
  <c r="O19" i="63"/>
  <c r="AM18" i="63"/>
  <c r="O18" i="63"/>
  <c r="AM17" i="63"/>
  <c r="O17" i="63"/>
  <c r="AM16" i="63"/>
  <c r="O16" i="63"/>
  <c r="AM15" i="63"/>
  <c r="O15" i="63"/>
  <c r="AM14" i="63"/>
  <c r="O14" i="63"/>
  <c r="AM13" i="63"/>
  <c r="O13" i="63"/>
  <c r="AM12" i="63"/>
  <c r="O12" i="63"/>
  <c r="AM11" i="63"/>
  <c r="O11" i="63"/>
  <c r="AM10" i="63"/>
  <c r="O10" i="63"/>
  <c r="AM9" i="63"/>
  <c r="O9" i="63"/>
  <c r="AM8" i="63"/>
  <c r="O8" i="63"/>
  <c r="AM31" i="63" l="1"/>
  <c r="AH38" i="61"/>
  <c r="AH36" i="61"/>
  <c r="O32" i="61"/>
  <c r="AT31" i="61"/>
  <c r="AH34" i="61" s="1"/>
  <c r="AI31" i="61"/>
  <c r="AE31" i="61"/>
  <c r="AM31" i="61" s="1"/>
  <c r="AS31" i="61" s="1"/>
  <c r="AA31" i="61"/>
  <c r="O31" i="61"/>
  <c r="AS30" i="61"/>
  <c r="AU30" i="61" s="1"/>
  <c r="AM30" i="61"/>
  <c r="O30" i="61"/>
  <c r="AS29" i="61"/>
  <c r="AU29" i="61" s="1"/>
  <c r="AM29" i="61"/>
  <c r="O29" i="61"/>
  <c r="AM28" i="61"/>
  <c r="O28" i="61"/>
  <c r="AM27" i="61"/>
  <c r="O27" i="61"/>
  <c r="AM26" i="61"/>
  <c r="O26" i="61"/>
  <c r="AM25" i="61"/>
  <c r="O25" i="61"/>
  <c r="AM24" i="61"/>
  <c r="O24" i="61"/>
  <c r="AM23" i="61"/>
  <c r="O23" i="61"/>
  <c r="AM22" i="61"/>
  <c r="O22" i="61"/>
  <c r="AM21" i="61"/>
  <c r="O21" i="61"/>
  <c r="AM20" i="61"/>
  <c r="O20" i="61"/>
  <c r="AM19" i="61"/>
  <c r="O19" i="61"/>
  <c r="AM18" i="61"/>
  <c r="O18" i="61"/>
  <c r="AM17" i="61"/>
  <c r="O17" i="61"/>
  <c r="AM16" i="61"/>
  <c r="O16" i="61"/>
  <c r="AM15" i="61"/>
  <c r="O15" i="61"/>
  <c r="AM14" i="61"/>
  <c r="O14" i="61"/>
  <c r="AM13" i="61"/>
  <c r="O13" i="61"/>
  <c r="AM12" i="61"/>
  <c r="O12" i="61"/>
  <c r="AM11" i="61"/>
  <c r="O11" i="61"/>
  <c r="AM10" i="61"/>
  <c r="O10" i="61"/>
  <c r="AM9" i="61"/>
  <c r="O9" i="61"/>
  <c r="AM8" i="61"/>
  <c r="O8" i="61"/>
  <c r="AS31" i="63" l="1"/>
  <c r="AU31" i="63" s="1"/>
  <c r="AH40" i="63"/>
  <c r="AU31" i="61"/>
  <c r="AH40" i="61"/>
  <c r="AH38" i="59"/>
  <c r="AH36" i="59"/>
  <c r="O32" i="59"/>
  <c r="AT31" i="59"/>
  <c r="AH34" i="59" s="1"/>
  <c r="AI31" i="59"/>
  <c r="AM31" i="59" s="1"/>
  <c r="AE31" i="59"/>
  <c r="AA31" i="59"/>
  <c r="O31" i="59"/>
  <c r="AM30" i="59"/>
  <c r="O30" i="59"/>
  <c r="AU29" i="59"/>
  <c r="AS29" i="59"/>
  <c r="AM29" i="59"/>
  <c r="O29" i="59"/>
  <c r="AM28" i="59"/>
  <c r="O28" i="59"/>
  <c r="AM27" i="59"/>
  <c r="O27" i="59"/>
  <c r="AM26" i="59"/>
  <c r="O26" i="59"/>
  <c r="AM25" i="59"/>
  <c r="O25" i="59"/>
  <c r="AM24" i="59"/>
  <c r="O24" i="59"/>
  <c r="AM23" i="59"/>
  <c r="O23" i="59"/>
  <c r="AM22" i="59"/>
  <c r="O22" i="59"/>
  <c r="AM21" i="59"/>
  <c r="O21" i="59"/>
  <c r="AM20" i="59"/>
  <c r="O20" i="59"/>
  <c r="AM19" i="59"/>
  <c r="O19" i="59"/>
  <c r="AM18" i="59"/>
  <c r="O18" i="59"/>
  <c r="AM17" i="59"/>
  <c r="O17" i="59"/>
  <c r="AM16" i="59"/>
  <c r="O16" i="59"/>
  <c r="AM15" i="59"/>
  <c r="O15" i="59"/>
  <c r="AM14" i="59"/>
  <c r="O14" i="59"/>
  <c r="AM13" i="59"/>
  <c r="O13" i="59"/>
  <c r="AM12" i="59"/>
  <c r="O12" i="59"/>
  <c r="AM11" i="59"/>
  <c r="O11" i="59"/>
  <c r="AM10" i="59"/>
  <c r="O10" i="59"/>
  <c r="AM9" i="59"/>
  <c r="O9" i="59"/>
  <c r="AM8" i="59"/>
  <c r="O8" i="59"/>
  <c r="AH40" i="59" l="1"/>
  <c r="AS31" i="59"/>
  <c r="AU31" i="59" s="1"/>
  <c r="AS30" i="59"/>
  <c r="AU30" i="59" s="1"/>
  <c r="AH38" i="57" l="1"/>
  <c r="AH36" i="57"/>
  <c r="O32" i="57"/>
  <c r="AT31" i="57"/>
  <c r="AH34" i="57" s="1"/>
  <c r="AI31" i="57"/>
  <c r="AS30" i="57" s="1"/>
  <c r="AU30" i="57" s="1"/>
  <c r="AE31" i="57"/>
  <c r="AA31" i="57"/>
  <c r="O31" i="57"/>
  <c r="AM30" i="57"/>
  <c r="O30" i="57"/>
  <c r="AU29" i="57"/>
  <c r="AS29" i="57"/>
  <c r="AM29" i="57"/>
  <c r="O29" i="57"/>
  <c r="AM28" i="57"/>
  <c r="O28" i="57"/>
  <c r="AM27" i="57"/>
  <c r="O27" i="57"/>
  <c r="AM26" i="57"/>
  <c r="O26" i="57"/>
  <c r="AM25" i="57"/>
  <c r="O25" i="57"/>
  <c r="AM24" i="57"/>
  <c r="O24" i="57"/>
  <c r="AM23" i="57"/>
  <c r="O23" i="57"/>
  <c r="AM22" i="57"/>
  <c r="O22" i="57"/>
  <c r="AM21" i="57"/>
  <c r="O21" i="57"/>
  <c r="AM20" i="57"/>
  <c r="O20" i="57"/>
  <c r="AM19" i="57"/>
  <c r="O19" i="57"/>
  <c r="AM18" i="57"/>
  <c r="O18" i="57"/>
  <c r="AM17" i="57"/>
  <c r="O17" i="57"/>
  <c r="AM16" i="57"/>
  <c r="O16" i="57"/>
  <c r="AM15" i="57"/>
  <c r="O15" i="57"/>
  <c r="AM14" i="57"/>
  <c r="O14" i="57"/>
  <c r="AM13" i="57"/>
  <c r="O13" i="57"/>
  <c r="AM12" i="57"/>
  <c r="O12" i="57"/>
  <c r="AM11" i="57"/>
  <c r="O11" i="57"/>
  <c r="AM10" i="57"/>
  <c r="O10" i="57"/>
  <c r="AM9" i="57"/>
  <c r="O9" i="57"/>
  <c r="AM8" i="57"/>
  <c r="O8" i="57"/>
  <c r="AM31" i="57" l="1"/>
  <c r="AS31" i="57" s="1"/>
  <c r="AU31" i="57" s="1"/>
  <c r="AH40" i="57" l="1"/>
  <c r="AH38" i="54" l="1"/>
  <c r="AH36" i="54"/>
  <c r="O32" i="54"/>
  <c r="AT31" i="54"/>
  <c r="AH34" i="54" s="1"/>
  <c r="AI31" i="54"/>
  <c r="AE31" i="54"/>
  <c r="AM31" i="54" s="1"/>
  <c r="AS31" i="54" s="1"/>
  <c r="AA31" i="54"/>
  <c r="O31" i="54"/>
  <c r="AS30" i="54"/>
  <c r="AU30" i="54" s="1"/>
  <c r="AM30" i="54"/>
  <c r="O30" i="54"/>
  <c r="AS29" i="54"/>
  <c r="AU29" i="54" s="1"/>
  <c r="AM29" i="54"/>
  <c r="O29" i="54"/>
  <c r="AM28" i="54"/>
  <c r="O28" i="54"/>
  <c r="AM27" i="54"/>
  <c r="O27" i="54"/>
  <c r="AM26" i="54"/>
  <c r="O26" i="54"/>
  <c r="AM25" i="54"/>
  <c r="O25" i="54"/>
  <c r="AM24" i="54"/>
  <c r="O24" i="54"/>
  <c r="AM23" i="54"/>
  <c r="O23" i="54"/>
  <c r="AM22" i="54"/>
  <c r="O22" i="54"/>
  <c r="AM21" i="54"/>
  <c r="O21" i="54"/>
  <c r="AM20" i="54"/>
  <c r="O20" i="54"/>
  <c r="AM19" i="54"/>
  <c r="O19" i="54"/>
  <c r="AM18" i="54"/>
  <c r="O18" i="54"/>
  <c r="AM17" i="54"/>
  <c r="O17" i="54"/>
  <c r="AM16" i="54"/>
  <c r="O16" i="54"/>
  <c r="AM15" i="54"/>
  <c r="O15" i="54"/>
  <c r="AM14" i="54"/>
  <c r="O14" i="54"/>
  <c r="AM13" i="54"/>
  <c r="O13" i="54"/>
  <c r="AM12" i="54"/>
  <c r="O12" i="54"/>
  <c r="AM11" i="54"/>
  <c r="O11" i="54"/>
  <c r="AM10" i="54"/>
  <c r="O10" i="54"/>
  <c r="AM9" i="54"/>
  <c r="O9" i="54"/>
  <c r="AM8" i="54"/>
  <c r="O8" i="54"/>
  <c r="AU31" i="54" l="1"/>
  <c r="AH40" i="54"/>
</calcChain>
</file>

<file path=xl/sharedStrings.xml><?xml version="1.0" encoding="utf-8"?>
<sst xmlns="http://schemas.openxmlformats.org/spreadsheetml/2006/main" count="1208" uniqueCount="160">
  <si>
    <t>広島県竹原市</t>
    <rPh sb="0" eb="3">
      <t>ヒロシマケン</t>
    </rPh>
    <rPh sb="3" eb="6">
      <t>タケハラシ</t>
    </rPh>
    <phoneticPr fontId="20"/>
  </si>
  <si>
    <t>男</t>
    <rPh sb="0" eb="1">
      <t>オトコ</t>
    </rPh>
    <phoneticPr fontId="20"/>
  </si>
  <si>
    <t>人</t>
    <rPh sb="0" eb="1">
      <t>ニン</t>
    </rPh>
    <phoneticPr fontId="20"/>
  </si>
  <si>
    <t>女</t>
    <rPh sb="0" eb="1">
      <t>オンナ</t>
    </rPh>
    <phoneticPr fontId="20"/>
  </si>
  <si>
    <t>計</t>
    <rPh sb="0" eb="1">
      <t>ケイ</t>
    </rPh>
    <phoneticPr fontId="20"/>
  </si>
  <si>
    <t>大字名</t>
    <rPh sb="0" eb="2">
      <t>オオアザ</t>
    </rPh>
    <rPh sb="2" eb="3">
      <t>メイ</t>
    </rPh>
    <phoneticPr fontId="20"/>
  </si>
  <si>
    <t>世帯数</t>
    <rPh sb="0" eb="3">
      <t>セタイスウ</t>
    </rPh>
    <phoneticPr fontId="20"/>
  </si>
  <si>
    <t>竹原町</t>
    <rPh sb="0" eb="3">
      <t>タケハラチョウ</t>
    </rPh>
    <phoneticPr fontId="20"/>
  </si>
  <si>
    <t>高崎町</t>
    <rPh sb="0" eb="2">
      <t>タカサキ</t>
    </rPh>
    <rPh sb="2" eb="3">
      <t>マチ</t>
    </rPh>
    <phoneticPr fontId="20"/>
  </si>
  <si>
    <t>中央一丁目</t>
    <rPh sb="0" eb="2">
      <t>チュウオウ</t>
    </rPh>
    <rPh sb="2" eb="5">
      <t>イッチョウメ</t>
    </rPh>
    <phoneticPr fontId="20"/>
  </si>
  <si>
    <t>小梨町</t>
    <rPh sb="0" eb="3">
      <t>オナシチョウ</t>
    </rPh>
    <phoneticPr fontId="20"/>
  </si>
  <si>
    <t>中央二丁目</t>
    <rPh sb="0" eb="2">
      <t>チュウオウ</t>
    </rPh>
    <rPh sb="2" eb="3">
      <t>ニ</t>
    </rPh>
    <rPh sb="3" eb="5">
      <t>チョウメ</t>
    </rPh>
    <phoneticPr fontId="20"/>
  </si>
  <si>
    <t>新庄町</t>
    <rPh sb="0" eb="3">
      <t>シンジョウチョウ</t>
    </rPh>
    <phoneticPr fontId="20"/>
  </si>
  <si>
    <t>中央三丁目</t>
    <rPh sb="0" eb="2">
      <t>チュウオウ</t>
    </rPh>
    <rPh sb="2" eb="5">
      <t>サンチョウメ</t>
    </rPh>
    <phoneticPr fontId="20"/>
  </si>
  <si>
    <t>西野町</t>
    <rPh sb="0" eb="3">
      <t>ニシノチョウ</t>
    </rPh>
    <phoneticPr fontId="20"/>
  </si>
  <si>
    <t>中央四丁目</t>
    <rPh sb="0" eb="2">
      <t>チュウオウ</t>
    </rPh>
    <rPh sb="2" eb="3">
      <t>４</t>
    </rPh>
    <rPh sb="3" eb="5">
      <t>チョウメ</t>
    </rPh>
    <phoneticPr fontId="20"/>
  </si>
  <si>
    <t>田万里町</t>
    <rPh sb="0" eb="4">
      <t>タマリチョウ</t>
    </rPh>
    <phoneticPr fontId="20"/>
  </si>
  <si>
    <t>中央五丁目</t>
    <rPh sb="0" eb="2">
      <t>チュウオウ</t>
    </rPh>
    <rPh sb="2" eb="3">
      <t>ゴ</t>
    </rPh>
    <rPh sb="3" eb="5">
      <t>チョウメ</t>
    </rPh>
    <phoneticPr fontId="20"/>
  </si>
  <si>
    <t>仁賀町</t>
    <rPh sb="0" eb="3">
      <t>ニカチョウ</t>
    </rPh>
    <phoneticPr fontId="20"/>
  </si>
  <si>
    <t>塩町一丁目</t>
    <rPh sb="0" eb="2">
      <t>シオマチ</t>
    </rPh>
    <rPh sb="2" eb="3">
      <t>イチ</t>
    </rPh>
    <rPh sb="3" eb="5">
      <t>チョウメ</t>
    </rPh>
    <phoneticPr fontId="20"/>
  </si>
  <si>
    <t>吉名町</t>
    <rPh sb="0" eb="3">
      <t>ヨシナチョウ</t>
    </rPh>
    <phoneticPr fontId="20"/>
  </si>
  <si>
    <t>塩町二丁目</t>
    <rPh sb="0" eb="2">
      <t>シオマチ</t>
    </rPh>
    <rPh sb="2" eb="5">
      <t>ニチョウメ</t>
    </rPh>
    <phoneticPr fontId="20"/>
  </si>
  <si>
    <t>忠海町</t>
    <rPh sb="0" eb="3">
      <t>タダノウミチョウ</t>
    </rPh>
    <phoneticPr fontId="20"/>
  </si>
  <si>
    <t>塩町三丁目</t>
    <rPh sb="0" eb="2">
      <t>シオマチ</t>
    </rPh>
    <rPh sb="2" eb="5">
      <t>サンチョウメ</t>
    </rPh>
    <phoneticPr fontId="20"/>
  </si>
  <si>
    <t>忠海中町一丁目</t>
    <rPh sb="0" eb="2">
      <t>タダノウミ</t>
    </rPh>
    <rPh sb="2" eb="4">
      <t>ナカマチ</t>
    </rPh>
    <rPh sb="4" eb="7">
      <t>イッチョウメ</t>
    </rPh>
    <phoneticPr fontId="20"/>
  </si>
  <si>
    <t>塩町四丁目</t>
    <rPh sb="0" eb="2">
      <t>シオマチ</t>
    </rPh>
    <rPh sb="2" eb="5">
      <t>ヨンチョウメ</t>
    </rPh>
    <phoneticPr fontId="20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</si>
  <si>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20"/>
  </si>
  <si>
    <t>港町一丁目</t>
    <rPh sb="0" eb="2">
      <t>ミナトマチ</t>
    </rPh>
    <rPh sb="2" eb="5">
      <t>イッチョウメ</t>
    </rPh>
    <phoneticPr fontId="20"/>
  </si>
  <si>
    <t>忠海中町三丁目</t>
    <rPh sb="0" eb="2">
      <t>タダノウミ</t>
    </rPh>
    <rPh sb="2" eb="4">
      <t>ナカマチ</t>
    </rPh>
    <rPh sb="4" eb="7">
      <t>サンチョウメ</t>
    </rPh>
    <phoneticPr fontId="20"/>
  </si>
  <si>
    <t>港町二丁目</t>
    <rPh sb="0" eb="2">
      <t>ミナトマチ</t>
    </rPh>
    <rPh sb="2" eb="5">
      <t>ニチョウメ</t>
    </rPh>
    <phoneticPr fontId="20"/>
  </si>
  <si>
    <t>忠海中町四丁目</t>
    <rPh sb="0" eb="2">
      <t>タダノウミ</t>
    </rPh>
    <rPh sb="2" eb="4">
      <t>ナカマチ</t>
    </rPh>
    <rPh sb="4" eb="7">
      <t>ヨンチョウメ</t>
    </rPh>
    <phoneticPr fontId="20"/>
  </si>
  <si>
    <t>港町三丁目</t>
    <rPh sb="0" eb="2">
      <t>ミナトマチ</t>
    </rPh>
    <rPh sb="2" eb="5">
      <t>サンチョウメ</t>
    </rPh>
    <phoneticPr fontId="20"/>
  </si>
  <si>
    <t>忠海床浦一丁目</t>
    <rPh sb="0" eb="2">
      <t>タダノウミ</t>
    </rPh>
    <rPh sb="2" eb="4">
      <t>トコウラ</t>
    </rPh>
    <rPh sb="4" eb="7">
      <t>イッチョウメ</t>
    </rPh>
    <phoneticPr fontId="20"/>
  </si>
  <si>
    <t>港町四丁目</t>
    <rPh sb="0" eb="2">
      <t>ミナトマチ</t>
    </rPh>
    <rPh sb="2" eb="5">
      <t>ヨンチョウメ</t>
    </rPh>
    <phoneticPr fontId="20"/>
  </si>
  <si>
    <t>忠海床浦二丁目</t>
    <rPh sb="0" eb="2">
      <t>タダノウミ</t>
    </rPh>
    <rPh sb="2" eb="4">
      <t>トコウラ</t>
    </rPh>
    <rPh sb="4" eb="7">
      <t>ニチョウメ</t>
    </rPh>
    <phoneticPr fontId="20"/>
  </si>
  <si>
    <t>港町五丁目</t>
    <rPh sb="0" eb="2">
      <t>ミナトマチ</t>
    </rPh>
    <rPh sb="2" eb="5">
      <t>ゴチョウメ</t>
    </rPh>
    <phoneticPr fontId="20"/>
  </si>
  <si>
    <t>忠海床浦三丁目</t>
    <rPh sb="0" eb="2">
      <t>タダノウミ</t>
    </rPh>
    <rPh sb="2" eb="4">
      <t>トコウラ</t>
    </rPh>
    <rPh sb="4" eb="7">
      <t>サンチョウメ</t>
    </rPh>
    <phoneticPr fontId="20"/>
  </si>
  <si>
    <t>本町一丁目</t>
    <rPh sb="0" eb="2">
      <t>ホンマチ</t>
    </rPh>
    <rPh sb="2" eb="5">
      <t>イッチョウメ</t>
    </rPh>
    <phoneticPr fontId="20"/>
  </si>
  <si>
    <t>忠海床浦四丁目</t>
    <rPh sb="0" eb="2">
      <t>タダノウミ</t>
    </rPh>
    <rPh sb="2" eb="4">
      <t>トコウラ</t>
    </rPh>
    <rPh sb="4" eb="7">
      <t>ヨンチョウメ</t>
    </rPh>
    <phoneticPr fontId="20"/>
  </si>
  <si>
    <t>本町二丁目</t>
    <rPh sb="0" eb="2">
      <t>ホンマチ</t>
    </rPh>
    <rPh sb="2" eb="5">
      <t>ニチョウメ</t>
    </rPh>
    <phoneticPr fontId="20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</si>
  <si>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20"/>
  </si>
  <si>
    <t>本町三丁目</t>
    <rPh sb="0" eb="2">
      <t>ホンマチ</t>
    </rPh>
    <rPh sb="2" eb="5">
      <t>サンチョウメ</t>
    </rPh>
    <phoneticPr fontId="20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</si>
  <si>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20"/>
  </si>
  <si>
    <t>本町四丁目</t>
    <rPh sb="0" eb="2">
      <t>ホンマチ</t>
    </rPh>
    <rPh sb="2" eb="5">
      <t>ヨンチョウメ</t>
    </rPh>
    <phoneticPr fontId="20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</si>
  <si>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20"/>
  </si>
  <si>
    <t>田ノ浦一丁目</t>
    <rPh sb="0" eb="1">
      <t>タ</t>
    </rPh>
    <rPh sb="2" eb="3">
      <t>ウラ</t>
    </rPh>
    <rPh sb="3" eb="6">
      <t>イッチョウメ</t>
    </rPh>
    <phoneticPr fontId="20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</si>
  <si>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20"/>
  </si>
  <si>
    <t>田ノ浦二丁目</t>
    <rPh sb="0" eb="1">
      <t>タ</t>
    </rPh>
    <rPh sb="2" eb="3">
      <t>ウラ</t>
    </rPh>
    <rPh sb="3" eb="6">
      <t>ニチョウメ</t>
    </rPh>
    <phoneticPr fontId="20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</si>
  <si>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20"/>
  </si>
  <si>
    <t>総計</t>
    <rPh sb="0" eb="2">
      <t>ソウケイ</t>
    </rPh>
    <phoneticPr fontId="20"/>
  </si>
  <si>
    <t>６５歳以上</t>
    <rPh sb="2" eb="5">
      <t>サイイジョウ</t>
    </rPh>
    <phoneticPr fontId="20"/>
  </si>
  <si>
    <t>高齢化率</t>
    <rPh sb="0" eb="3">
      <t>コウレイカ</t>
    </rPh>
    <rPh sb="3" eb="4">
      <t>リツ</t>
    </rPh>
    <phoneticPr fontId="20"/>
  </si>
  <si>
    <t>田ノ浦三丁目</t>
    <rPh sb="0" eb="1">
      <t>タ</t>
    </rPh>
    <rPh sb="2" eb="3">
      <t>ウラ</t>
    </rPh>
    <rPh sb="3" eb="6">
      <t>サンチョウメ</t>
    </rPh>
    <phoneticPr fontId="20"/>
  </si>
  <si>
    <t>忠海長浜一丁目</t>
    <rPh sb="0" eb="2">
      <t>タダノウミ</t>
    </rPh>
    <rPh sb="2" eb="4">
      <t>ナガハマ</t>
    </rPh>
    <rPh sb="4" eb="7">
      <t>イッチョウメ</t>
    </rPh>
    <phoneticPr fontId="20"/>
  </si>
  <si>
    <t>下野町</t>
    <rPh sb="0" eb="3">
      <t>シモノチョウ</t>
    </rPh>
    <phoneticPr fontId="20"/>
  </si>
  <si>
    <t>忠海長浜三丁目</t>
    <rPh sb="0" eb="2">
      <t>タダノウミ</t>
    </rPh>
    <rPh sb="2" eb="4">
      <t>ナガハマ</t>
    </rPh>
    <rPh sb="4" eb="7">
      <t>サンチョウメ</t>
    </rPh>
    <phoneticPr fontId="20"/>
  </si>
  <si>
    <t>東野町</t>
    <rPh sb="0" eb="3">
      <t>ヒガシノチョウ</t>
    </rPh>
    <phoneticPr fontId="20"/>
  </si>
  <si>
    <t>総　　　合　　　計</t>
    <rPh sb="0" eb="1">
      <t>ソウ</t>
    </rPh>
    <rPh sb="4" eb="5">
      <t>ゴウ</t>
    </rPh>
    <rPh sb="8" eb="9">
      <t>ケイ</t>
    </rPh>
    <phoneticPr fontId="20"/>
  </si>
  <si>
    <t>福田町</t>
    <rPh sb="0" eb="3">
      <t>フクダチョウ</t>
    </rPh>
    <phoneticPr fontId="20"/>
  </si>
  <si>
    <t>前月より</t>
    <rPh sb="0" eb="2">
      <t>ゼンゲツ</t>
    </rPh>
    <phoneticPr fontId="20"/>
  </si>
  <si>
    <t>前年より</t>
    <rPh sb="0" eb="2">
      <t>ゼンネン</t>
    </rPh>
    <phoneticPr fontId="20"/>
  </si>
  <si>
    <t>６５歳以上人口</t>
    <rPh sb="2" eb="5">
      <t>サイイジョウ</t>
    </rPh>
    <rPh sb="5" eb="7">
      <t>ジンコウ</t>
    </rPh>
    <phoneticPr fontId="20"/>
  </si>
  <si>
    <t>世帯</t>
    <rPh sb="0" eb="2">
      <t>セタイ</t>
    </rPh>
    <phoneticPr fontId="20"/>
  </si>
  <si>
    <t>面積</t>
    <rPh sb="0" eb="2">
      <t>メンセキ</t>
    </rPh>
    <phoneticPr fontId="20"/>
  </si>
  <si>
    <t>平成22年国勢調査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20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</si>
  <si>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20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</si>
  <si>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20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</si>
  <si>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20"/>
  </si>
  <si>
    <t>ｋ㎡</t>
    <phoneticPr fontId="20"/>
  </si>
  <si>
    <t>平成２６年４月３０日現在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0"/>
  </si>
  <si>
    <t xml:space="preserve">  </t>
    <phoneticPr fontId="20"/>
  </si>
  <si>
    <t>％</t>
    <phoneticPr fontId="20"/>
  </si>
  <si>
    <t>▲3</t>
    <phoneticPr fontId="20"/>
  </si>
  <si>
    <t>▲506</t>
    <phoneticPr fontId="20"/>
  </si>
  <si>
    <t>▲101</t>
    <phoneticPr fontId="20"/>
  </si>
  <si>
    <t>ｋ㎡</t>
    <phoneticPr fontId="20"/>
  </si>
  <si>
    <t>平成２６年５月３１日現在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0"/>
  </si>
  <si>
    <t xml:space="preserve">  </t>
    <phoneticPr fontId="20"/>
  </si>
  <si>
    <t>％</t>
    <phoneticPr fontId="20"/>
  </si>
  <si>
    <t>▲５３</t>
    <phoneticPr fontId="20"/>
  </si>
  <si>
    <t>▲１１</t>
    <phoneticPr fontId="20"/>
  </si>
  <si>
    <t>▲５３３</t>
    <phoneticPr fontId="20"/>
  </si>
  <si>
    <t>▲１０８</t>
    <phoneticPr fontId="20"/>
  </si>
  <si>
    <t>ｋ㎡</t>
    <phoneticPr fontId="20"/>
  </si>
  <si>
    <t>平成２６年６月３０日現在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0"/>
  </si>
  <si>
    <t xml:space="preserve">  </t>
    <phoneticPr fontId="20"/>
  </si>
  <si>
    <t>％</t>
    <phoneticPr fontId="20"/>
  </si>
  <si>
    <t>▲38</t>
    <phoneticPr fontId="20"/>
  </si>
  <si>
    <t>▲9</t>
    <phoneticPr fontId="20"/>
  </si>
  <si>
    <t>▲528</t>
    <phoneticPr fontId="20"/>
  </si>
  <si>
    <t>▲107</t>
    <phoneticPr fontId="20"/>
  </si>
  <si>
    <t>ｋ㎡</t>
    <phoneticPr fontId="20"/>
  </si>
  <si>
    <t>平成２６年７月３１日現在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0"/>
  </si>
  <si>
    <t xml:space="preserve">  </t>
    <phoneticPr fontId="20"/>
  </si>
  <si>
    <t>％</t>
    <phoneticPr fontId="20"/>
  </si>
  <si>
    <t>▲26</t>
    <phoneticPr fontId="20"/>
  </si>
  <si>
    <t>▲2</t>
    <phoneticPr fontId="20"/>
  </si>
  <si>
    <t>▲495</t>
    <phoneticPr fontId="20"/>
  </si>
  <si>
    <t>▲91</t>
    <phoneticPr fontId="20"/>
  </si>
  <si>
    <t>ｋ㎡</t>
    <phoneticPr fontId="20"/>
  </si>
  <si>
    <t xml:space="preserve">  </t>
    <phoneticPr fontId="20"/>
  </si>
  <si>
    <t>％</t>
    <phoneticPr fontId="20"/>
  </si>
  <si>
    <t>平成２６年８月３１日現在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0"/>
  </si>
  <si>
    <t>▲48</t>
    <phoneticPr fontId="20"/>
  </si>
  <si>
    <t>▲22</t>
    <phoneticPr fontId="20"/>
  </si>
  <si>
    <t>▲507</t>
    <phoneticPr fontId="20"/>
  </si>
  <si>
    <t>▲106</t>
    <phoneticPr fontId="20"/>
  </si>
  <si>
    <t>ｋ㎡</t>
    <phoneticPr fontId="20"/>
  </si>
  <si>
    <t>平成２６年９月３０日現在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0"/>
  </si>
  <si>
    <t xml:space="preserve">  </t>
    <phoneticPr fontId="20"/>
  </si>
  <si>
    <t>％</t>
    <phoneticPr fontId="20"/>
  </si>
  <si>
    <t>▲45</t>
    <phoneticPr fontId="20"/>
  </si>
  <si>
    <t>▲12</t>
    <phoneticPr fontId="20"/>
  </si>
  <si>
    <t>▲505</t>
    <phoneticPr fontId="20"/>
  </si>
  <si>
    <t>▲106</t>
    <phoneticPr fontId="20"/>
  </si>
  <si>
    <t>ｋ㎡</t>
    <phoneticPr fontId="20"/>
  </si>
  <si>
    <t>平成２６年10月３1日現在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0"/>
  </si>
  <si>
    <t xml:space="preserve">  </t>
    <phoneticPr fontId="20"/>
  </si>
  <si>
    <t>％</t>
    <phoneticPr fontId="20"/>
  </si>
  <si>
    <t>▲448</t>
    <phoneticPr fontId="20"/>
  </si>
  <si>
    <t>▲73</t>
    <phoneticPr fontId="20"/>
  </si>
  <si>
    <t>ｋ㎡</t>
    <phoneticPr fontId="20"/>
  </si>
  <si>
    <t>平成２６年11月３０日現在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0"/>
  </si>
  <si>
    <t xml:space="preserve">  </t>
    <phoneticPr fontId="20"/>
  </si>
  <si>
    <t>％</t>
    <phoneticPr fontId="20"/>
  </si>
  <si>
    <t>▲35</t>
    <phoneticPr fontId="20"/>
  </si>
  <si>
    <t>▲9</t>
    <phoneticPr fontId="20"/>
  </si>
  <si>
    <t>▲468</t>
    <phoneticPr fontId="20"/>
  </si>
  <si>
    <t>▲81</t>
    <phoneticPr fontId="20"/>
  </si>
  <si>
    <t>ｋ㎡</t>
    <phoneticPr fontId="20"/>
  </si>
  <si>
    <t>平成２６年12月３1日現在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0"/>
  </si>
  <si>
    <t xml:space="preserve">  </t>
    <phoneticPr fontId="20"/>
  </si>
  <si>
    <t>％</t>
    <phoneticPr fontId="20"/>
  </si>
  <si>
    <t>▲33</t>
    <phoneticPr fontId="20"/>
  </si>
  <si>
    <t>▲23</t>
    <phoneticPr fontId="20"/>
  </si>
  <si>
    <t>▲467</t>
    <phoneticPr fontId="20"/>
  </si>
  <si>
    <t>▲86</t>
    <phoneticPr fontId="20"/>
  </si>
  <si>
    <t>ｋ㎡</t>
    <phoneticPr fontId="20"/>
  </si>
  <si>
    <t>平成２７年1月３1日現在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0"/>
  </si>
  <si>
    <t xml:space="preserve">  </t>
    <phoneticPr fontId="20"/>
  </si>
  <si>
    <t>％</t>
    <phoneticPr fontId="20"/>
  </si>
  <si>
    <t>▲60</t>
    <phoneticPr fontId="20"/>
  </si>
  <si>
    <t>▲11</t>
    <phoneticPr fontId="20"/>
  </si>
  <si>
    <t>▲467</t>
    <phoneticPr fontId="20"/>
  </si>
  <si>
    <t>▲80</t>
    <phoneticPr fontId="20"/>
  </si>
  <si>
    <t>ｋ㎡</t>
    <phoneticPr fontId="20"/>
  </si>
  <si>
    <t xml:space="preserve">  </t>
    <phoneticPr fontId="20"/>
  </si>
  <si>
    <t>％</t>
    <phoneticPr fontId="20"/>
  </si>
  <si>
    <t>平成27年2月28日現在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0"/>
  </si>
  <si>
    <t>▲40</t>
    <phoneticPr fontId="20"/>
  </si>
  <si>
    <t>▲17</t>
    <phoneticPr fontId="20"/>
  </si>
  <si>
    <t>▲461</t>
    <phoneticPr fontId="20"/>
  </si>
  <si>
    <t>▲85</t>
    <phoneticPr fontId="20"/>
  </si>
  <si>
    <t>ｋ㎡</t>
    <phoneticPr fontId="20"/>
  </si>
  <si>
    <t xml:space="preserve">  </t>
    <phoneticPr fontId="20"/>
  </si>
  <si>
    <t>％</t>
    <phoneticPr fontId="20"/>
  </si>
  <si>
    <t>▲125</t>
    <phoneticPr fontId="20"/>
  </si>
  <si>
    <t>▲492</t>
    <phoneticPr fontId="20"/>
  </si>
  <si>
    <t>▲75</t>
    <phoneticPr fontId="20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</si>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</sst>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38" fontId="22" fillId="0" borderId="0" xfId="2" applyFont="1">
      <alignment vertical="center"/>
    </xf>
    <xf numFmtId="38" fontId="23" fillId="0" borderId="0" xfId="2" applyFont="1" applyAlignment="1">
      <alignment horizontal="right" vertical="center"/>
    </xf>
    <xf numFmtId="38" fontId="24" fillId="0" borderId="0" xfId="2" applyFont="1" applyAlignment="1">
      <alignment horizontal="center" vertical="center"/>
    </xf>
    <xf numFmtId="38" fontId="24" fillId="0" borderId="0" xfId="2" applyFont="1">
      <alignment vertical="center"/>
    </xf>
    <xf numFmtId="38" fontId="24" fillId="0" borderId="1" xfId="2" applyFont="1" applyBorder="1">
      <alignment vertical="center"/>
    </xf>
    <xf numFmtId="10" fontId="24" fillId="0" borderId="1" xfId="2" applyNumberFormat="1" applyFont="1" applyBorder="1">
      <alignment vertical="center"/>
    </xf>
    <xf numFmtId="38" fontId="22" fillId="0" borderId="0" xfId="2" applyFont="1" applyAlignment="1">
      <alignment vertical="center"/>
    </xf>
    <xf numFmtId="38" fontId="22" fillId="0" borderId="0" xfId="2" applyFont="1" applyAlignment="1">
      <alignment horizontal="left" vertical="center" indent="1"/>
    </xf>
    <xf numFmtId="38" fontId="22" fillId="0" borderId="0" xfId="2" applyFont="1" applyAlignment="1">
      <alignment horizontal="left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center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38" fontId="24" fillId="0" borderId="1" xfId="2" applyFont="1" applyBorder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1" fillId="0" borderId="0" xfId="2" applyFont="1" applyAlignment="1">
      <alignment horizontal="center" vertical="center"/>
    </xf>
    <xf numFmtId="38" fontId="22" fillId="0" borderId="0" xfId="2" applyFont="1" applyAlignment="1">
      <alignment horizontal="center" vertical="center"/>
    </xf>
    <xf numFmtId="38" fontId="22" fillId="0" borderId="0" xfId="2" applyFont="1" applyAlignment="1">
      <alignment horizontal="right" vertical="center"/>
    </xf>
    <xf numFmtId="38" fontId="22" fillId="0" borderId="0" xfId="2" applyFont="1" applyAlignment="1">
      <alignment horizontal="left" vertical="center"/>
    </xf>
    <xf numFmtId="40" fontId="22" fillId="0" borderId="0" xfId="2" applyNumberFormat="1" applyFont="1" applyAlignment="1">
      <alignment horizontal="right" vertical="center"/>
    </xf>
    <xf numFmtId="38" fontId="24" fillId="0" borderId="6" xfId="2" applyFont="1" applyBorder="1" applyAlignment="1">
      <alignment horizontal="center" vertical="center"/>
    </xf>
    <xf numFmtId="38" fontId="24" fillId="0" borderId="13" xfId="2" applyFont="1" applyBorder="1" applyAlignment="1">
      <alignment horizontal="center" vertical="center"/>
    </xf>
    <xf numFmtId="38" fontId="24" fillId="0" borderId="14" xfId="2" applyFont="1" applyBorder="1" applyAlignment="1">
      <alignment horizontal="center" vertical="center"/>
    </xf>
    <xf numFmtId="38" fontId="24" fillId="0" borderId="1" xfId="2" applyFont="1" applyBorder="1" applyAlignment="1">
      <alignment horizontal="center" vertical="center"/>
    </xf>
    <xf numFmtId="38" fontId="24" fillId="0" borderId="5" xfId="2" applyFont="1" applyBorder="1" applyAlignment="1">
      <alignment horizontal="right" vertical="center"/>
    </xf>
    <xf numFmtId="38" fontId="24" fillId="0" borderId="7" xfId="2" applyFont="1" applyBorder="1" applyAlignment="1">
      <alignment horizontal="left" vertical="center"/>
    </xf>
    <xf numFmtId="38" fontId="24" fillId="0" borderId="0" xfId="2" applyFont="1" applyBorder="1" applyAlignment="1">
      <alignment horizontal="left" vertical="center"/>
    </xf>
    <xf numFmtId="38" fontId="24" fillId="0" borderId="9" xfId="2" applyFont="1" applyBorder="1" applyAlignment="1">
      <alignment horizontal="left" vertical="center"/>
    </xf>
    <xf numFmtId="38" fontId="24" fillId="0" borderId="7" xfId="2" applyFont="1" applyBorder="1" applyAlignment="1">
      <alignment horizontal="right" vertical="center"/>
    </xf>
    <xf numFmtId="38" fontId="24" fillId="0" borderId="0" xfId="2" applyFont="1" applyBorder="1" applyAlignment="1">
      <alignment horizontal="right" vertical="center"/>
    </xf>
    <xf numFmtId="38" fontId="24" fillId="0" borderId="9" xfId="2" applyFont="1" applyBorder="1" applyAlignment="1">
      <alignment horizontal="right" vertical="center"/>
    </xf>
    <xf numFmtId="38" fontId="24" fillId="0" borderId="4" xfId="2" applyFont="1" applyBorder="1" applyAlignment="1">
      <alignment horizontal="right" vertical="center"/>
    </xf>
    <xf numFmtId="38" fontId="24" fillId="0" borderId="10" xfId="2" applyFont="1" applyBorder="1" applyAlignment="1">
      <alignment horizontal="right" vertical="center"/>
    </xf>
    <xf numFmtId="38" fontId="24" fillId="0" borderId="11" xfId="2" applyFont="1" applyBorder="1" applyAlignment="1">
      <alignment horizontal="right" vertical="center"/>
    </xf>
    <xf numFmtId="38" fontId="24" fillId="0" borderId="12" xfId="2" applyFont="1" applyBorder="1" applyAlignment="1">
      <alignment horizontal="right" vertical="center"/>
    </xf>
    <xf numFmtId="38" fontId="24" fillId="0" borderId="10" xfId="2" applyFont="1" applyBorder="1" applyAlignment="1">
      <alignment horizontal="left" vertical="center"/>
    </xf>
    <xf numFmtId="38" fontId="24" fillId="0" borderId="11" xfId="2" applyFont="1" applyBorder="1" applyAlignment="1">
      <alignment horizontal="left" vertical="center"/>
    </xf>
    <xf numFmtId="38" fontId="24" fillId="0" borderId="12" xfId="2" applyFont="1" applyBorder="1" applyAlignment="1">
      <alignment horizontal="left" vertical="center"/>
    </xf>
    <xf numFmtId="38" fontId="24" fillId="0" borderId="2" xfId="2" applyFont="1" applyBorder="1" applyAlignment="1">
      <alignment horizontal="right" vertical="center"/>
    </xf>
    <xf numFmtId="176" fontId="22" fillId="0" borderId="0" xfId="2" applyNumberFormat="1" applyFont="1" applyAlignment="1">
      <alignment horizontal="right" vertical="center" shrinkToFit="1"/>
    </xf>
    <xf numFmtId="176" fontId="22" fillId="0" borderId="0" xfId="2" applyNumberFormat="1" applyFont="1" applyAlignment="1">
      <alignment horizontal="right" vertical="center"/>
    </xf>
    <xf numFmtId="38" fontId="24" fillId="0" borderId="7" xfId="2" applyNumberFormat="1" applyFont="1" applyBorder="1" applyAlignment="1">
      <alignment horizontal="right" vertical="center"/>
    </xf>
    <xf numFmtId="38" fontId="24" fillId="0" borderId="8" xfId="2" applyFont="1" applyBorder="1" applyAlignment="1">
      <alignment horizontal="left" vertical="center"/>
    </xf>
    <xf numFmtId="38" fontId="24" fillId="0" borderId="3" xfId="2" applyFont="1" applyBorder="1" applyAlignment="1">
      <alignment horizontal="left" vertical="center"/>
    </xf>
    <xf numFmtId="38" fontId="24" fillId="0" borderId="15" xfId="2" applyFont="1" applyBorder="1" applyAlignment="1">
      <alignment horizontal="left" vertical="center"/>
    </xf>
    <xf numFmtId="38" fontId="24" fillId="0" borderId="8" xfId="2" applyFont="1" applyBorder="1" applyAlignment="1">
      <alignment horizontal="right" vertical="center"/>
    </xf>
    <xf numFmtId="38" fontId="24" fillId="0" borderId="3" xfId="2" applyFont="1" applyBorder="1" applyAlignment="1">
      <alignment horizontal="right" vertical="center"/>
    </xf>
    <xf numFmtId="38" fontId="24" fillId="0" borderId="15" xfId="2" applyFont="1" applyBorder="1" applyAlignment="1">
      <alignment horizontal="right" vertical="center"/>
    </xf>
    <xf numFmtId="0" fontId="22" fillId="0" borderId="0" xfId="1" applyNumberFormat="1" applyFont="1" applyAlignment="1">
      <alignment horizontal="right" vertical="center"/>
    </xf>
  </cellXfs>
  <cellStyles count="22">
    <cellStyle name="パーセント" xfId="1" builtinId="5"/>
    <cellStyle name="桁区切り" xfId="2" builtinId="6"/>
    <cellStyle name="標準" xfId="0" builtinId="0"/>
    <cellStyle name="標準 10" xfId="11"/>
    <cellStyle name="標準 11" xfId="12"/>
    <cellStyle name="標準 12" xfId="13"/>
    <cellStyle name="標準 13" xfId="14"/>
    <cellStyle name="標準 14" xfId="15"/>
    <cellStyle name="標準 15" xfId="16"/>
    <cellStyle name="標準 16" xfId="17"/>
    <cellStyle name="標準 17" xfId="18"/>
    <cellStyle name="標準 18" xfId="19"/>
    <cellStyle name="標準 19" xfId="20"/>
    <cellStyle name="標準 2" xfId="3"/>
    <cellStyle name="標準 20" xfId="21"/>
    <cellStyle name="標準 3" xfId="4"/>
    <cellStyle name="標準 4" xfId="5"/>
    <cellStyle name="標準 5" xfId="6"/>
    <cellStyle name="標準 6" xfId="7"/>
    <cellStyle name="標準 7" xfId="8"/>
    <cellStyle name="標準 8" xfId="9"/>
    <cellStyle name="標準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workbookViewId="0">
      <selection activeCell="C5" sqref="C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1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10"/>
      <c r="H3" s="10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11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11"/>
      <c r="H4" s="7"/>
      <c r="I4" s="59" t="s">
        <v>62</v>
      </c>
      <c r="J4" s="59"/>
      <c r="K4" s="59"/>
      <c r="L4" s="59">
        <v>11525</v>
      </c>
      <c r="M4" s="59"/>
      <c r="N4" s="59"/>
      <c r="O4" s="9"/>
      <c r="P4" s="9"/>
      <c r="Q4" s="60" t="s">
        <v>63</v>
      </c>
      <c r="R4" s="60"/>
      <c r="S4" s="60"/>
      <c r="T4" s="61">
        <v>118.3</v>
      </c>
      <c r="U4" s="61"/>
      <c r="V4" s="61"/>
      <c r="W4" s="61"/>
      <c r="X4" s="9" t="s">
        <v>68</v>
      </c>
      <c r="Y4" s="9"/>
      <c r="Z4" s="9"/>
      <c r="AF4" s="4"/>
      <c r="AH4" s="11"/>
      <c r="AK4" s="10"/>
      <c r="AL4" s="11"/>
      <c r="AM4" s="9"/>
      <c r="AP4" s="10"/>
    </row>
    <row r="5" spans="2:44" ht="18.75" customHeight="1">
      <c r="Z5" s="11"/>
      <c r="AA5" s="11"/>
      <c r="AB5" s="11"/>
      <c r="AC5" s="11"/>
      <c r="AD5" s="59" t="s">
        <v>69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1733</v>
      </c>
      <c r="G8" s="75"/>
      <c r="H8" s="76"/>
      <c r="I8" s="74">
        <v>1915</v>
      </c>
      <c r="J8" s="75"/>
      <c r="K8" s="76"/>
      <c r="L8" s="74">
        <v>2127</v>
      </c>
      <c r="M8" s="75"/>
      <c r="N8" s="76"/>
      <c r="O8" s="74">
        <f t="shared" ref="O8:O32" si="0">I8+L8</f>
        <v>4042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500</v>
      </c>
      <c r="AB8" s="75"/>
      <c r="AC8" s="75"/>
      <c r="AD8" s="75"/>
      <c r="AE8" s="74">
        <v>597</v>
      </c>
      <c r="AF8" s="75"/>
      <c r="AG8" s="75"/>
      <c r="AH8" s="76"/>
      <c r="AI8" s="75">
        <v>633</v>
      </c>
      <c r="AJ8" s="75"/>
      <c r="AK8" s="75"/>
      <c r="AL8" s="76"/>
      <c r="AM8" s="66">
        <f t="shared" ref="AM8:AM30" si="1">AE8+AI8</f>
        <v>1230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86</v>
      </c>
      <c r="G9" s="71"/>
      <c r="H9" s="72"/>
      <c r="I9" s="70">
        <v>79</v>
      </c>
      <c r="J9" s="71"/>
      <c r="K9" s="72"/>
      <c r="L9" s="70">
        <v>79</v>
      </c>
      <c r="M9" s="71"/>
      <c r="N9" s="72"/>
      <c r="O9" s="70">
        <f t="shared" si="0"/>
        <v>158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62</v>
      </c>
      <c r="AB9" s="71"/>
      <c r="AC9" s="71"/>
      <c r="AD9" s="72"/>
      <c r="AE9" s="70">
        <v>74</v>
      </c>
      <c r="AF9" s="71"/>
      <c r="AG9" s="71"/>
      <c r="AH9" s="72"/>
      <c r="AI9" s="71">
        <v>77</v>
      </c>
      <c r="AJ9" s="71"/>
      <c r="AK9" s="71"/>
      <c r="AL9" s="72"/>
      <c r="AM9" s="73">
        <f t="shared" si="1"/>
        <v>151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233</v>
      </c>
      <c r="G10" s="71"/>
      <c r="H10" s="72"/>
      <c r="I10" s="70">
        <v>219</v>
      </c>
      <c r="J10" s="71"/>
      <c r="K10" s="72"/>
      <c r="L10" s="70">
        <v>242</v>
      </c>
      <c r="M10" s="71"/>
      <c r="N10" s="72"/>
      <c r="O10" s="70">
        <f t="shared" si="0"/>
        <v>461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295</v>
      </c>
      <c r="AB10" s="71"/>
      <c r="AC10" s="71"/>
      <c r="AD10" s="72"/>
      <c r="AE10" s="70">
        <v>329</v>
      </c>
      <c r="AF10" s="71"/>
      <c r="AG10" s="71"/>
      <c r="AH10" s="72"/>
      <c r="AI10" s="71">
        <v>351</v>
      </c>
      <c r="AJ10" s="71"/>
      <c r="AK10" s="71"/>
      <c r="AL10" s="72"/>
      <c r="AM10" s="73">
        <f t="shared" si="1"/>
        <v>680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109</v>
      </c>
      <c r="G11" s="71"/>
      <c r="H11" s="72"/>
      <c r="I11" s="70">
        <v>101</v>
      </c>
      <c r="J11" s="71"/>
      <c r="K11" s="72"/>
      <c r="L11" s="70">
        <v>131</v>
      </c>
      <c r="M11" s="71"/>
      <c r="N11" s="72"/>
      <c r="O11" s="70">
        <f t="shared" si="0"/>
        <v>232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438</v>
      </c>
      <c r="AB11" s="71"/>
      <c r="AC11" s="71"/>
      <c r="AD11" s="72"/>
      <c r="AE11" s="70">
        <v>510</v>
      </c>
      <c r="AF11" s="71"/>
      <c r="AG11" s="71"/>
      <c r="AH11" s="72"/>
      <c r="AI11" s="71">
        <v>573</v>
      </c>
      <c r="AJ11" s="71"/>
      <c r="AK11" s="71"/>
      <c r="AL11" s="72"/>
      <c r="AM11" s="73">
        <f t="shared" si="1"/>
        <v>1083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128</v>
      </c>
      <c r="G12" s="71"/>
      <c r="H12" s="72"/>
      <c r="I12" s="70">
        <v>138</v>
      </c>
      <c r="J12" s="71"/>
      <c r="K12" s="72"/>
      <c r="L12" s="70">
        <v>155</v>
      </c>
      <c r="M12" s="71"/>
      <c r="N12" s="72"/>
      <c r="O12" s="70">
        <f t="shared" si="0"/>
        <v>293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186</v>
      </c>
      <c r="AB12" s="71"/>
      <c r="AC12" s="71"/>
      <c r="AD12" s="72"/>
      <c r="AE12" s="70">
        <v>200</v>
      </c>
      <c r="AF12" s="71"/>
      <c r="AG12" s="71"/>
      <c r="AH12" s="72"/>
      <c r="AI12" s="71">
        <v>216</v>
      </c>
      <c r="AJ12" s="71"/>
      <c r="AK12" s="71"/>
      <c r="AL12" s="72"/>
      <c r="AM12" s="73">
        <f t="shared" si="1"/>
        <v>416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81</v>
      </c>
      <c r="G13" s="71"/>
      <c r="H13" s="72"/>
      <c r="I13" s="70">
        <v>84</v>
      </c>
      <c r="J13" s="71"/>
      <c r="K13" s="72"/>
      <c r="L13" s="70">
        <v>80</v>
      </c>
      <c r="M13" s="71"/>
      <c r="N13" s="72"/>
      <c r="O13" s="70">
        <f t="shared" si="0"/>
        <v>164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142</v>
      </c>
      <c r="AB13" s="71"/>
      <c r="AC13" s="71"/>
      <c r="AD13" s="72"/>
      <c r="AE13" s="70">
        <v>155</v>
      </c>
      <c r="AF13" s="71"/>
      <c r="AG13" s="71"/>
      <c r="AH13" s="72"/>
      <c r="AI13" s="71">
        <v>153</v>
      </c>
      <c r="AJ13" s="71"/>
      <c r="AK13" s="71"/>
      <c r="AL13" s="72"/>
      <c r="AM13" s="73">
        <f t="shared" si="1"/>
        <v>308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1498</v>
      </c>
      <c r="AB14" s="71"/>
      <c r="AC14" s="71"/>
      <c r="AD14" s="72"/>
      <c r="AE14" s="70">
        <v>1541</v>
      </c>
      <c r="AF14" s="71"/>
      <c r="AG14" s="71"/>
      <c r="AH14" s="72"/>
      <c r="AI14" s="71">
        <v>1715</v>
      </c>
      <c r="AJ14" s="71"/>
      <c r="AK14" s="71"/>
      <c r="AL14" s="72"/>
      <c r="AM14" s="73">
        <f t="shared" si="1"/>
        <v>3256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257</v>
      </c>
      <c r="G15" s="71"/>
      <c r="H15" s="72"/>
      <c r="I15" s="70">
        <v>272</v>
      </c>
      <c r="J15" s="71"/>
      <c r="K15" s="72"/>
      <c r="L15" s="70">
        <v>315</v>
      </c>
      <c r="M15" s="71"/>
      <c r="N15" s="72"/>
      <c r="O15" s="70">
        <f t="shared" si="0"/>
        <v>587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12</v>
      </c>
      <c r="AB15" s="71"/>
      <c r="AC15" s="71"/>
      <c r="AD15" s="72"/>
      <c r="AE15" s="70">
        <v>7</v>
      </c>
      <c r="AF15" s="71"/>
      <c r="AG15" s="71"/>
      <c r="AH15" s="72"/>
      <c r="AI15" s="71">
        <v>9</v>
      </c>
      <c r="AJ15" s="71"/>
      <c r="AK15" s="71"/>
      <c r="AL15" s="72"/>
      <c r="AM15" s="73">
        <f t="shared" si="1"/>
        <v>16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245</v>
      </c>
      <c r="G16" s="71"/>
      <c r="H16" s="72"/>
      <c r="I16" s="70">
        <v>237</v>
      </c>
      <c r="J16" s="71"/>
      <c r="K16" s="72"/>
      <c r="L16" s="70">
        <v>274</v>
      </c>
      <c r="M16" s="71"/>
      <c r="N16" s="72"/>
      <c r="O16" s="70">
        <f t="shared" si="0"/>
        <v>511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62</v>
      </c>
      <c r="AB16" s="71"/>
      <c r="AC16" s="71"/>
      <c r="AD16" s="72"/>
      <c r="AE16" s="70">
        <v>49</v>
      </c>
      <c r="AF16" s="71"/>
      <c r="AG16" s="71"/>
      <c r="AH16" s="72"/>
      <c r="AI16" s="71">
        <v>62</v>
      </c>
      <c r="AJ16" s="71"/>
      <c r="AK16" s="71"/>
      <c r="AL16" s="72"/>
      <c r="AM16" s="73">
        <f t="shared" si="1"/>
        <v>111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97</v>
      </c>
      <c r="G17" s="71"/>
      <c r="H17" s="72"/>
      <c r="I17" s="70">
        <v>138</v>
      </c>
      <c r="J17" s="71"/>
      <c r="K17" s="72"/>
      <c r="L17" s="70">
        <v>171</v>
      </c>
      <c r="M17" s="71"/>
      <c r="N17" s="72"/>
      <c r="O17" s="70">
        <f t="shared" si="0"/>
        <v>309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285</v>
      </c>
      <c r="AB17" s="71"/>
      <c r="AC17" s="71"/>
      <c r="AD17" s="72"/>
      <c r="AE17" s="70">
        <v>242</v>
      </c>
      <c r="AF17" s="71"/>
      <c r="AG17" s="71"/>
      <c r="AH17" s="72"/>
      <c r="AI17" s="71">
        <v>317</v>
      </c>
      <c r="AJ17" s="71"/>
      <c r="AK17" s="71"/>
      <c r="AL17" s="72"/>
      <c r="AM17" s="73">
        <f t="shared" si="1"/>
        <v>559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162</v>
      </c>
      <c r="G18" s="71"/>
      <c r="H18" s="72"/>
      <c r="I18" s="70">
        <v>202</v>
      </c>
      <c r="J18" s="71"/>
      <c r="K18" s="72"/>
      <c r="L18" s="70">
        <v>217</v>
      </c>
      <c r="M18" s="71"/>
      <c r="N18" s="72"/>
      <c r="O18" s="70">
        <f t="shared" si="0"/>
        <v>419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255</v>
      </c>
      <c r="AB18" s="71"/>
      <c r="AC18" s="71"/>
      <c r="AD18" s="72"/>
      <c r="AE18" s="70">
        <v>197</v>
      </c>
      <c r="AF18" s="71"/>
      <c r="AG18" s="71"/>
      <c r="AH18" s="72"/>
      <c r="AI18" s="71">
        <v>242</v>
      </c>
      <c r="AJ18" s="71"/>
      <c r="AK18" s="71"/>
      <c r="AL18" s="72"/>
      <c r="AM18" s="73">
        <f t="shared" si="1"/>
        <v>439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166</v>
      </c>
      <c r="G19" s="71"/>
      <c r="H19" s="72"/>
      <c r="I19" s="70">
        <v>159</v>
      </c>
      <c r="J19" s="71"/>
      <c r="K19" s="72"/>
      <c r="L19" s="70">
        <v>183</v>
      </c>
      <c r="M19" s="71"/>
      <c r="N19" s="72"/>
      <c r="O19" s="70">
        <f t="shared" si="0"/>
        <v>342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80</v>
      </c>
      <c r="AB19" s="71"/>
      <c r="AC19" s="71"/>
      <c r="AD19" s="72"/>
      <c r="AE19" s="70">
        <v>63</v>
      </c>
      <c r="AF19" s="71"/>
      <c r="AG19" s="71"/>
      <c r="AH19" s="72"/>
      <c r="AI19" s="71">
        <v>77</v>
      </c>
      <c r="AJ19" s="71"/>
      <c r="AK19" s="71"/>
      <c r="AL19" s="72"/>
      <c r="AM19" s="73">
        <f t="shared" si="1"/>
        <v>140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80</v>
      </c>
      <c r="G20" s="71"/>
      <c r="H20" s="72"/>
      <c r="I20" s="70">
        <v>83</v>
      </c>
      <c r="J20" s="71"/>
      <c r="K20" s="72"/>
      <c r="L20" s="70">
        <v>75</v>
      </c>
      <c r="M20" s="71"/>
      <c r="N20" s="72"/>
      <c r="O20" s="70">
        <f t="shared" si="0"/>
        <v>158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130</v>
      </c>
      <c r="AB20" s="71"/>
      <c r="AC20" s="71"/>
      <c r="AD20" s="72"/>
      <c r="AE20" s="70">
        <v>113</v>
      </c>
      <c r="AF20" s="71"/>
      <c r="AG20" s="71"/>
      <c r="AH20" s="72"/>
      <c r="AI20" s="71">
        <v>160</v>
      </c>
      <c r="AJ20" s="71"/>
      <c r="AK20" s="71"/>
      <c r="AL20" s="72"/>
      <c r="AM20" s="73">
        <f t="shared" si="1"/>
        <v>273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72</v>
      </c>
      <c r="G21" s="71"/>
      <c r="H21" s="72"/>
      <c r="I21" s="70">
        <v>51</v>
      </c>
      <c r="J21" s="71"/>
      <c r="K21" s="72"/>
      <c r="L21" s="70">
        <v>66</v>
      </c>
      <c r="M21" s="71"/>
      <c r="N21" s="72"/>
      <c r="O21" s="70">
        <f t="shared" si="0"/>
        <v>117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147</v>
      </c>
      <c r="AB21" s="71"/>
      <c r="AC21" s="71"/>
      <c r="AD21" s="72"/>
      <c r="AE21" s="70">
        <v>142</v>
      </c>
      <c r="AF21" s="71"/>
      <c r="AG21" s="71"/>
      <c r="AH21" s="72"/>
      <c r="AI21" s="71">
        <v>158</v>
      </c>
      <c r="AJ21" s="71"/>
      <c r="AK21" s="71"/>
      <c r="AL21" s="72"/>
      <c r="AM21" s="73">
        <f t="shared" si="1"/>
        <v>300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45</v>
      </c>
      <c r="G22" s="71"/>
      <c r="H22" s="72"/>
      <c r="I22" s="70">
        <v>42</v>
      </c>
      <c r="J22" s="71"/>
      <c r="K22" s="72"/>
      <c r="L22" s="70">
        <v>45</v>
      </c>
      <c r="M22" s="71"/>
      <c r="N22" s="72"/>
      <c r="O22" s="70">
        <f t="shared" si="0"/>
        <v>87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259</v>
      </c>
      <c r="AB22" s="71"/>
      <c r="AC22" s="71"/>
      <c r="AD22" s="72"/>
      <c r="AE22" s="70">
        <v>283</v>
      </c>
      <c r="AF22" s="71"/>
      <c r="AG22" s="71"/>
      <c r="AH22" s="72"/>
      <c r="AI22" s="71">
        <v>330</v>
      </c>
      <c r="AJ22" s="71"/>
      <c r="AK22" s="71"/>
      <c r="AL22" s="72"/>
      <c r="AM22" s="73">
        <f t="shared" si="1"/>
        <v>613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196</v>
      </c>
      <c r="G23" s="71"/>
      <c r="H23" s="72"/>
      <c r="I23" s="70">
        <v>178</v>
      </c>
      <c r="J23" s="71"/>
      <c r="K23" s="72"/>
      <c r="L23" s="70">
        <v>202</v>
      </c>
      <c r="M23" s="71"/>
      <c r="N23" s="72"/>
      <c r="O23" s="70">
        <f t="shared" si="0"/>
        <v>380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27</v>
      </c>
      <c r="AB23" s="71"/>
      <c r="AC23" s="71"/>
      <c r="AD23" s="72"/>
      <c r="AE23" s="70">
        <v>19</v>
      </c>
      <c r="AF23" s="71"/>
      <c r="AG23" s="71"/>
      <c r="AH23" s="72"/>
      <c r="AI23" s="71">
        <v>16</v>
      </c>
      <c r="AJ23" s="71"/>
      <c r="AK23" s="71"/>
      <c r="AL23" s="72"/>
      <c r="AM23" s="73">
        <f t="shared" si="1"/>
        <v>35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241</v>
      </c>
      <c r="G24" s="71"/>
      <c r="H24" s="72"/>
      <c r="I24" s="70">
        <v>270</v>
      </c>
      <c r="J24" s="71"/>
      <c r="K24" s="72"/>
      <c r="L24" s="70">
        <v>270</v>
      </c>
      <c r="M24" s="71"/>
      <c r="N24" s="72"/>
      <c r="O24" s="70">
        <f t="shared" si="0"/>
        <v>540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159</v>
      </c>
      <c r="AB24" s="71"/>
      <c r="AC24" s="71"/>
      <c r="AD24" s="72"/>
      <c r="AE24" s="70">
        <v>154</v>
      </c>
      <c r="AF24" s="71"/>
      <c r="AG24" s="71"/>
      <c r="AH24" s="72"/>
      <c r="AI24" s="71">
        <v>174</v>
      </c>
      <c r="AJ24" s="71"/>
      <c r="AK24" s="71"/>
      <c r="AL24" s="72"/>
      <c r="AM24" s="73">
        <f t="shared" si="1"/>
        <v>328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210</v>
      </c>
      <c r="G25" s="71"/>
      <c r="H25" s="72"/>
      <c r="I25" s="70">
        <v>205</v>
      </c>
      <c r="J25" s="71"/>
      <c r="K25" s="72"/>
      <c r="L25" s="70">
        <v>231</v>
      </c>
      <c r="M25" s="71"/>
      <c r="N25" s="72"/>
      <c r="O25" s="70">
        <f t="shared" si="0"/>
        <v>436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245</v>
      </c>
      <c r="AB25" s="71"/>
      <c r="AC25" s="71"/>
      <c r="AD25" s="72"/>
      <c r="AE25" s="70">
        <v>206</v>
      </c>
      <c r="AF25" s="71"/>
      <c r="AG25" s="71"/>
      <c r="AH25" s="72"/>
      <c r="AI25" s="71">
        <v>209</v>
      </c>
      <c r="AJ25" s="71"/>
      <c r="AK25" s="71"/>
      <c r="AL25" s="72"/>
      <c r="AM25" s="73">
        <f t="shared" si="1"/>
        <v>415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169</v>
      </c>
      <c r="G26" s="71"/>
      <c r="H26" s="72"/>
      <c r="I26" s="70">
        <v>168</v>
      </c>
      <c r="J26" s="71"/>
      <c r="K26" s="72"/>
      <c r="L26" s="70">
        <v>201</v>
      </c>
      <c r="M26" s="71"/>
      <c r="N26" s="72"/>
      <c r="O26" s="70">
        <f t="shared" si="0"/>
        <v>369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168</v>
      </c>
      <c r="AB26" s="71"/>
      <c r="AC26" s="71"/>
      <c r="AD26" s="72"/>
      <c r="AE26" s="70">
        <v>165</v>
      </c>
      <c r="AF26" s="71"/>
      <c r="AG26" s="71"/>
      <c r="AH26" s="72"/>
      <c r="AI26" s="71">
        <v>173</v>
      </c>
      <c r="AJ26" s="71"/>
      <c r="AK26" s="71"/>
      <c r="AL26" s="72"/>
      <c r="AM26" s="73">
        <f t="shared" si="1"/>
        <v>338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147</v>
      </c>
      <c r="G27" s="71"/>
      <c r="H27" s="72"/>
      <c r="I27" s="70">
        <v>154</v>
      </c>
      <c r="J27" s="71"/>
      <c r="K27" s="72"/>
      <c r="L27" s="70">
        <v>171</v>
      </c>
      <c r="M27" s="71"/>
      <c r="N27" s="72"/>
      <c r="O27" s="70">
        <f t="shared" si="0"/>
        <v>325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198</v>
      </c>
      <c r="AB27" s="71"/>
      <c r="AC27" s="71"/>
      <c r="AD27" s="72"/>
      <c r="AE27" s="70">
        <v>183</v>
      </c>
      <c r="AF27" s="71"/>
      <c r="AG27" s="71"/>
      <c r="AH27" s="72"/>
      <c r="AI27" s="71">
        <v>162</v>
      </c>
      <c r="AJ27" s="71"/>
      <c r="AK27" s="71"/>
      <c r="AL27" s="72"/>
      <c r="AM27" s="73">
        <f t="shared" si="1"/>
        <v>345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71</v>
      </c>
      <c r="G28" s="71"/>
      <c r="H28" s="72"/>
      <c r="I28" s="70">
        <v>69</v>
      </c>
      <c r="J28" s="71"/>
      <c r="K28" s="72"/>
      <c r="L28" s="70">
        <v>82</v>
      </c>
      <c r="M28" s="71"/>
      <c r="N28" s="72"/>
      <c r="O28" s="70">
        <f t="shared" si="0"/>
        <v>151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243</v>
      </c>
      <c r="AB28" s="71"/>
      <c r="AC28" s="71"/>
      <c r="AD28" s="72"/>
      <c r="AE28" s="70">
        <v>216</v>
      </c>
      <c r="AF28" s="71"/>
      <c r="AG28" s="71"/>
      <c r="AH28" s="72"/>
      <c r="AI28" s="71">
        <v>254</v>
      </c>
      <c r="AJ28" s="71"/>
      <c r="AK28" s="71"/>
      <c r="AL28" s="72"/>
      <c r="AM28" s="73">
        <f t="shared" si="1"/>
        <v>470</v>
      </c>
      <c r="AN28" s="73"/>
      <c r="AO28" s="73"/>
      <c r="AP28" s="73"/>
      <c r="AR28" s="12"/>
      <c r="AS28" s="12" t="s">
        <v>49</v>
      </c>
      <c r="AT28" s="12" t="s">
        <v>50</v>
      </c>
      <c r="AU28" s="12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88</v>
      </c>
      <c r="G29" s="71"/>
      <c r="H29" s="72"/>
      <c r="I29" s="70">
        <v>81</v>
      </c>
      <c r="J29" s="71"/>
      <c r="K29" s="72"/>
      <c r="L29" s="70">
        <v>107</v>
      </c>
      <c r="M29" s="71"/>
      <c r="N29" s="72"/>
      <c r="O29" s="70">
        <f t="shared" si="0"/>
        <v>188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201</v>
      </c>
      <c r="AB29" s="71"/>
      <c r="AC29" s="71"/>
      <c r="AD29" s="72"/>
      <c r="AE29" s="70">
        <v>231</v>
      </c>
      <c r="AF29" s="71"/>
      <c r="AG29" s="71"/>
      <c r="AH29" s="72"/>
      <c r="AI29" s="71">
        <v>194</v>
      </c>
      <c r="AJ29" s="71"/>
      <c r="AK29" s="71"/>
      <c r="AL29" s="72"/>
      <c r="AM29" s="73">
        <f t="shared" si="1"/>
        <v>425</v>
      </c>
      <c r="AN29" s="73"/>
      <c r="AO29" s="73"/>
      <c r="AP29" s="73"/>
      <c r="AR29" s="12" t="s">
        <v>1</v>
      </c>
      <c r="AS29" s="5">
        <f>AE31</f>
        <v>13325</v>
      </c>
      <c r="AT29" s="5">
        <v>4141</v>
      </c>
      <c r="AU29" s="6">
        <f>IF(OR(AS29=0,AT29=0),"",ROUNDDOWN(AT29/AS29,4))</f>
        <v>0.31069999999999998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1511</v>
      </c>
      <c r="G30" s="71"/>
      <c r="H30" s="72"/>
      <c r="I30" s="70">
        <v>1648</v>
      </c>
      <c r="J30" s="71"/>
      <c r="K30" s="72"/>
      <c r="L30" s="70">
        <v>1765</v>
      </c>
      <c r="M30" s="71"/>
      <c r="N30" s="72"/>
      <c r="O30" s="70">
        <f t="shared" si="0"/>
        <v>3413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44</v>
      </c>
      <c r="AB30" s="71"/>
      <c r="AC30" s="71"/>
      <c r="AD30" s="72"/>
      <c r="AE30" s="70">
        <v>51</v>
      </c>
      <c r="AF30" s="71"/>
      <c r="AG30" s="71"/>
      <c r="AH30" s="72"/>
      <c r="AI30" s="71">
        <v>45</v>
      </c>
      <c r="AJ30" s="71"/>
      <c r="AK30" s="71"/>
      <c r="AL30" s="72"/>
      <c r="AM30" s="73">
        <f t="shared" si="1"/>
        <v>96</v>
      </c>
      <c r="AN30" s="73"/>
      <c r="AO30" s="73"/>
      <c r="AP30" s="73"/>
      <c r="AR30" s="12" t="s">
        <v>3</v>
      </c>
      <c r="AS30" s="5">
        <f>AI31</f>
        <v>14718</v>
      </c>
      <c r="AT30" s="5">
        <v>5788</v>
      </c>
      <c r="AU30" s="6">
        <f>IF(OR(AS30=0,AT30=0),"",ROUNDDOWN(AT30/AS30,4))</f>
        <v>0.39319999999999999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561</v>
      </c>
      <c r="G31" s="71"/>
      <c r="H31" s="72"/>
      <c r="I31" s="70">
        <v>618</v>
      </c>
      <c r="J31" s="71"/>
      <c r="K31" s="72"/>
      <c r="L31" s="70">
        <v>695</v>
      </c>
      <c r="M31" s="71"/>
      <c r="N31" s="72"/>
      <c r="O31" s="70">
        <f t="shared" si="0"/>
        <v>1313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12802</v>
      </c>
      <c r="AB31" s="71"/>
      <c r="AC31" s="71"/>
      <c r="AD31" s="72"/>
      <c r="AE31" s="70">
        <f>SUM(I8:K32,AE8:AH30)</f>
        <v>13325</v>
      </c>
      <c r="AF31" s="71"/>
      <c r="AG31" s="71"/>
      <c r="AH31" s="72"/>
      <c r="AI31" s="70">
        <f>SUM(L8:N32,AI8:AL30)</f>
        <v>14718</v>
      </c>
      <c r="AJ31" s="71"/>
      <c r="AK31" s="71"/>
      <c r="AL31" s="72"/>
      <c r="AM31" s="73">
        <f>AE31+AI31</f>
        <v>28043</v>
      </c>
      <c r="AN31" s="73"/>
      <c r="AO31" s="73"/>
      <c r="AP31" s="73"/>
      <c r="AR31" s="12" t="s">
        <v>4</v>
      </c>
      <c r="AS31" s="5">
        <f>AM31</f>
        <v>28043</v>
      </c>
      <c r="AT31" s="5">
        <f>AT29+AT30</f>
        <v>9929</v>
      </c>
      <c r="AU31" s="6">
        <f>IF(OR(AS31=0,AT31=0),"",ROUNDDOWN(AT31/AS31,4))</f>
        <v>0.35399999999999998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470</v>
      </c>
      <c r="G32" s="88"/>
      <c r="H32" s="89"/>
      <c r="I32" s="87">
        <v>480</v>
      </c>
      <c r="J32" s="88"/>
      <c r="K32" s="89"/>
      <c r="L32" s="87">
        <v>530</v>
      </c>
      <c r="M32" s="88"/>
      <c r="N32" s="89"/>
      <c r="O32" s="87">
        <f t="shared" si="0"/>
        <v>1010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10" t="s">
        <v>59</v>
      </c>
      <c r="E34" s="81" t="s">
        <v>72</v>
      </c>
      <c r="F34" s="81"/>
      <c r="G34" s="1" t="s">
        <v>2</v>
      </c>
      <c r="L34" s="1" t="s">
        <v>60</v>
      </c>
      <c r="O34" s="82" t="s">
        <v>73</v>
      </c>
      <c r="P34" s="82"/>
      <c r="Q34" s="82"/>
      <c r="R34" s="82"/>
      <c r="S34" s="1" t="s">
        <v>2</v>
      </c>
      <c r="AG34" s="10" t="s">
        <v>61</v>
      </c>
      <c r="AH34" s="59">
        <f>AT31</f>
        <v>9929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10" t="s">
        <v>59</v>
      </c>
      <c r="E36" s="82">
        <v>15</v>
      </c>
      <c r="F36" s="82"/>
      <c r="G36" s="1" t="s">
        <v>62</v>
      </c>
      <c r="L36" s="1" t="s">
        <v>60</v>
      </c>
      <c r="O36" s="82" t="s">
        <v>74</v>
      </c>
      <c r="P36" s="82"/>
      <c r="Q36" s="82"/>
      <c r="R36" s="82"/>
      <c r="S36" s="1" t="s">
        <v>62</v>
      </c>
      <c r="Y36" s="1" t="s">
        <v>70</v>
      </c>
      <c r="AG36" s="10" t="s">
        <v>1</v>
      </c>
      <c r="AH36" s="59">
        <f>AT29</f>
        <v>4141</v>
      </c>
      <c r="AI36" s="59"/>
      <c r="AJ36" s="59"/>
      <c r="AK36" s="59"/>
      <c r="AL36" s="59"/>
      <c r="AM36" s="1" t="s">
        <v>2</v>
      </c>
    </row>
    <row r="37" spans="3:39" ht="6" customHeight="1">
      <c r="AG37" s="10"/>
    </row>
    <row r="38" spans="3:39" ht="18.75" customHeight="1">
      <c r="C38" s="9" t="s">
        <v>65</v>
      </c>
      <c r="AG38" s="10" t="s">
        <v>3</v>
      </c>
      <c r="AH38" s="59">
        <f>AT30</f>
        <v>5788</v>
      </c>
      <c r="AI38" s="59"/>
      <c r="AJ38" s="59"/>
      <c r="AK38" s="59"/>
      <c r="AL38" s="59"/>
      <c r="AM38" s="1" t="s">
        <v>2</v>
      </c>
    </row>
    <row r="39" spans="3:39" ht="6" customHeight="1">
      <c r="AG39" s="10"/>
    </row>
    <row r="40" spans="3:39" ht="18.75" customHeight="1">
      <c r="C40" s="8" t="s">
        <v>66</v>
      </c>
      <c r="AG40" s="10" t="s">
        <v>51</v>
      </c>
      <c r="AH40" s="90">
        <f>IF(OR(AH34=0,AM31=0),"",ROUNDDOWN(AH34/AM31*100,2))</f>
        <v>35.4</v>
      </c>
      <c r="AI40" s="90"/>
      <c r="AJ40" s="90"/>
      <c r="AK40" s="90"/>
      <c r="AL40" s="90"/>
      <c r="AM40" s="1" t="s">
        <v>71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10" workbookViewId="0">
      <selection activeCell="D5" sqref="D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8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45"/>
      <c r="H3" s="45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48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48"/>
      <c r="H4" s="7"/>
      <c r="I4" s="59" t="s">
        <v>62</v>
      </c>
      <c r="J4" s="59"/>
      <c r="K4" s="59"/>
      <c r="L4" s="59">
        <v>11525</v>
      </c>
      <c r="M4" s="59"/>
      <c r="N4" s="59"/>
      <c r="O4" s="46"/>
      <c r="P4" s="46"/>
      <c r="Q4" s="60" t="s">
        <v>63</v>
      </c>
      <c r="R4" s="60"/>
      <c r="S4" s="60"/>
      <c r="T4" s="61">
        <v>118.3</v>
      </c>
      <c r="U4" s="61"/>
      <c r="V4" s="61"/>
      <c r="W4" s="61"/>
      <c r="X4" s="46" t="s">
        <v>137</v>
      </c>
      <c r="Y4" s="46"/>
      <c r="Z4" s="46"/>
      <c r="AF4" s="4"/>
      <c r="AH4" s="48"/>
      <c r="AK4" s="45"/>
      <c r="AL4" s="48"/>
      <c r="AM4" s="46"/>
      <c r="AP4" s="45"/>
    </row>
    <row r="5" spans="2:44" ht="18.75" customHeight="1">
      <c r="Z5" s="48"/>
      <c r="AA5" s="48"/>
      <c r="AB5" s="48"/>
      <c r="AC5" s="48"/>
      <c r="AD5" s="59" t="s">
        <v>138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1712</v>
      </c>
      <c r="G8" s="75"/>
      <c r="H8" s="76"/>
      <c r="I8" s="74">
        <v>1889</v>
      </c>
      <c r="J8" s="75"/>
      <c r="K8" s="76"/>
      <c r="L8" s="74">
        <v>2083</v>
      </c>
      <c r="M8" s="75"/>
      <c r="N8" s="76"/>
      <c r="O8" s="74">
        <f t="shared" ref="O8:O32" si="0">I8+L8</f>
        <v>3972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492</v>
      </c>
      <c r="AB8" s="75"/>
      <c r="AC8" s="75"/>
      <c r="AD8" s="75"/>
      <c r="AE8" s="74">
        <v>579</v>
      </c>
      <c r="AF8" s="75"/>
      <c r="AG8" s="75"/>
      <c r="AH8" s="76"/>
      <c r="AI8" s="75">
        <v>621</v>
      </c>
      <c r="AJ8" s="75"/>
      <c r="AK8" s="75"/>
      <c r="AL8" s="76"/>
      <c r="AM8" s="66">
        <f t="shared" ref="AM8:AM30" si="1">AE8+AI8</f>
        <v>1200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93</v>
      </c>
      <c r="G9" s="71"/>
      <c r="H9" s="72"/>
      <c r="I9" s="70">
        <v>83</v>
      </c>
      <c r="J9" s="71"/>
      <c r="K9" s="72"/>
      <c r="L9" s="70">
        <v>81</v>
      </c>
      <c r="M9" s="71"/>
      <c r="N9" s="72"/>
      <c r="O9" s="70">
        <f t="shared" si="0"/>
        <v>164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63</v>
      </c>
      <c r="AB9" s="71"/>
      <c r="AC9" s="71"/>
      <c r="AD9" s="72"/>
      <c r="AE9" s="70">
        <v>68</v>
      </c>
      <c r="AF9" s="71"/>
      <c r="AG9" s="71"/>
      <c r="AH9" s="72"/>
      <c r="AI9" s="71">
        <v>75</v>
      </c>
      <c r="AJ9" s="71"/>
      <c r="AK9" s="71"/>
      <c r="AL9" s="72"/>
      <c r="AM9" s="73">
        <f t="shared" si="1"/>
        <v>143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232</v>
      </c>
      <c r="G10" s="71"/>
      <c r="H10" s="72"/>
      <c r="I10" s="70">
        <v>217</v>
      </c>
      <c r="J10" s="71"/>
      <c r="K10" s="72"/>
      <c r="L10" s="70">
        <v>242</v>
      </c>
      <c r="M10" s="71"/>
      <c r="N10" s="72"/>
      <c r="O10" s="70">
        <f t="shared" si="0"/>
        <v>459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289</v>
      </c>
      <c r="AB10" s="71"/>
      <c r="AC10" s="71"/>
      <c r="AD10" s="72"/>
      <c r="AE10" s="70">
        <v>317</v>
      </c>
      <c r="AF10" s="71"/>
      <c r="AG10" s="71"/>
      <c r="AH10" s="72"/>
      <c r="AI10" s="71">
        <v>346</v>
      </c>
      <c r="AJ10" s="71"/>
      <c r="AK10" s="71"/>
      <c r="AL10" s="72"/>
      <c r="AM10" s="73">
        <f t="shared" si="1"/>
        <v>663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105</v>
      </c>
      <c r="G11" s="71"/>
      <c r="H11" s="72"/>
      <c r="I11" s="70">
        <v>100</v>
      </c>
      <c r="J11" s="71"/>
      <c r="K11" s="72"/>
      <c r="L11" s="70">
        <v>123</v>
      </c>
      <c r="M11" s="71"/>
      <c r="N11" s="72"/>
      <c r="O11" s="70">
        <f t="shared" si="0"/>
        <v>223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433</v>
      </c>
      <c r="AB11" s="71"/>
      <c r="AC11" s="71"/>
      <c r="AD11" s="72"/>
      <c r="AE11" s="70">
        <v>501</v>
      </c>
      <c r="AF11" s="71"/>
      <c r="AG11" s="71"/>
      <c r="AH11" s="72"/>
      <c r="AI11" s="71">
        <v>559</v>
      </c>
      <c r="AJ11" s="71"/>
      <c r="AK11" s="71"/>
      <c r="AL11" s="72"/>
      <c r="AM11" s="73">
        <f t="shared" si="1"/>
        <v>1060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140</v>
      </c>
      <c r="G12" s="71"/>
      <c r="H12" s="72"/>
      <c r="I12" s="70">
        <v>154</v>
      </c>
      <c r="J12" s="71"/>
      <c r="K12" s="72"/>
      <c r="L12" s="70">
        <v>156</v>
      </c>
      <c r="M12" s="71"/>
      <c r="N12" s="72"/>
      <c r="O12" s="70">
        <f t="shared" si="0"/>
        <v>310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181</v>
      </c>
      <c r="AB12" s="71"/>
      <c r="AC12" s="71"/>
      <c r="AD12" s="72"/>
      <c r="AE12" s="70">
        <v>194</v>
      </c>
      <c r="AF12" s="71"/>
      <c r="AG12" s="71"/>
      <c r="AH12" s="72"/>
      <c r="AI12" s="71">
        <v>213</v>
      </c>
      <c r="AJ12" s="71"/>
      <c r="AK12" s="71"/>
      <c r="AL12" s="72"/>
      <c r="AM12" s="73">
        <f t="shared" si="1"/>
        <v>407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83</v>
      </c>
      <c r="G13" s="71"/>
      <c r="H13" s="72"/>
      <c r="I13" s="70">
        <v>85</v>
      </c>
      <c r="J13" s="71"/>
      <c r="K13" s="72"/>
      <c r="L13" s="70">
        <v>87</v>
      </c>
      <c r="M13" s="71"/>
      <c r="N13" s="72"/>
      <c r="O13" s="70">
        <f t="shared" si="0"/>
        <v>172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139</v>
      </c>
      <c r="AB13" s="71"/>
      <c r="AC13" s="71"/>
      <c r="AD13" s="72"/>
      <c r="AE13" s="70">
        <v>150</v>
      </c>
      <c r="AF13" s="71"/>
      <c r="AG13" s="71"/>
      <c r="AH13" s="72"/>
      <c r="AI13" s="71">
        <v>149</v>
      </c>
      <c r="AJ13" s="71"/>
      <c r="AK13" s="71"/>
      <c r="AL13" s="72"/>
      <c r="AM13" s="73">
        <f t="shared" si="1"/>
        <v>299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1473</v>
      </c>
      <c r="AB14" s="71"/>
      <c r="AC14" s="71"/>
      <c r="AD14" s="72"/>
      <c r="AE14" s="70">
        <v>1503</v>
      </c>
      <c r="AF14" s="71"/>
      <c r="AG14" s="71"/>
      <c r="AH14" s="72"/>
      <c r="AI14" s="71">
        <v>1677</v>
      </c>
      <c r="AJ14" s="71"/>
      <c r="AK14" s="71"/>
      <c r="AL14" s="72"/>
      <c r="AM14" s="73">
        <f t="shared" si="1"/>
        <v>3180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257</v>
      </c>
      <c r="G15" s="71"/>
      <c r="H15" s="72"/>
      <c r="I15" s="70">
        <v>269</v>
      </c>
      <c r="J15" s="71"/>
      <c r="K15" s="72"/>
      <c r="L15" s="70">
        <v>311</v>
      </c>
      <c r="M15" s="71"/>
      <c r="N15" s="72"/>
      <c r="O15" s="70">
        <f t="shared" si="0"/>
        <v>580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9</v>
      </c>
      <c r="AB15" s="71"/>
      <c r="AC15" s="71"/>
      <c r="AD15" s="72"/>
      <c r="AE15" s="70">
        <v>6</v>
      </c>
      <c r="AF15" s="71"/>
      <c r="AG15" s="71"/>
      <c r="AH15" s="72"/>
      <c r="AI15" s="71">
        <v>9</v>
      </c>
      <c r="AJ15" s="71"/>
      <c r="AK15" s="71"/>
      <c r="AL15" s="72"/>
      <c r="AM15" s="73">
        <f t="shared" si="1"/>
        <v>15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243</v>
      </c>
      <c r="G16" s="71"/>
      <c r="H16" s="72"/>
      <c r="I16" s="70">
        <v>238</v>
      </c>
      <c r="J16" s="71"/>
      <c r="K16" s="72"/>
      <c r="L16" s="70">
        <v>270</v>
      </c>
      <c r="M16" s="71"/>
      <c r="N16" s="72"/>
      <c r="O16" s="70">
        <f t="shared" si="0"/>
        <v>508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61</v>
      </c>
      <c r="AB16" s="71"/>
      <c r="AC16" s="71"/>
      <c r="AD16" s="72"/>
      <c r="AE16" s="70">
        <v>47</v>
      </c>
      <c r="AF16" s="71"/>
      <c r="AG16" s="71"/>
      <c r="AH16" s="72"/>
      <c r="AI16" s="71">
        <v>62</v>
      </c>
      <c r="AJ16" s="71"/>
      <c r="AK16" s="71"/>
      <c r="AL16" s="72"/>
      <c r="AM16" s="73">
        <f t="shared" si="1"/>
        <v>109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101</v>
      </c>
      <c r="G17" s="71"/>
      <c r="H17" s="72"/>
      <c r="I17" s="70">
        <v>140</v>
      </c>
      <c r="J17" s="71"/>
      <c r="K17" s="72"/>
      <c r="L17" s="70">
        <v>175</v>
      </c>
      <c r="M17" s="71"/>
      <c r="N17" s="72"/>
      <c r="O17" s="70">
        <f t="shared" si="0"/>
        <v>315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289</v>
      </c>
      <c r="AB17" s="71"/>
      <c r="AC17" s="71"/>
      <c r="AD17" s="72"/>
      <c r="AE17" s="70">
        <v>247</v>
      </c>
      <c r="AF17" s="71"/>
      <c r="AG17" s="71"/>
      <c r="AH17" s="72"/>
      <c r="AI17" s="71">
        <v>317</v>
      </c>
      <c r="AJ17" s="71"/>
      <c r="AK17" s="71"/>
      <c r="AL17" s="72"/>
      <c r="AM17" s="73">
        <f t="shared" si="1"/>
        <v>564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160</v>
      </c>
      <c r="G18" s="71"/>
      <c r="H18" s="72"/>
      <c r="I18" s="70">
        <v>195</v>
      </c>
      <c r="J18" s="71"/>
      <c r="K18" s="72"/>
      <c r="L18" s="70">
        <v>217</v>
      </c>
      <c r="M18" s="71"/>
      <c r="N18" s="72"/>
      <c r="O18" s="70">
        <f t="shared" si="0"/>
        <v>412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257</v>
      </c>
      <c r="AB18" s="71"/>
      <c r="AC18" s="71"/>
      <c r="AD18" s="72"/>
      <c r="AE18" s="70">
        <v>199</v>
      </c>
      <c r="AF18" s="71"/>
      <c r="AG18" s="71"/>
      <c r="AH18" s="72"/>
      <c r="AI18" s="71">
        <v>239</v>
      </c>
      <c r="AJ18" s="71"/>
      <c r="AK18" s="71"/>
      <c r="AL18" s="72"/>
      <c r="AM18" s="73">
        <f t="shared" si="1"/>
        <v>438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171</v>
      </c>
      <c r="G19" s="71"/>
      <c r="H19" s="72"/>
      <c r="I19" s="70">
        <v>161</v>
      </c>
      <c r="J19" s="71"/>
      <c r="K19" s="72"/>
      <c r="L19" s="70">
        <v>181</v>
      </c>
      <c r="M19" s="71"/>
      <c r="N19" s="72"/>
      <c r="O19" s="70">
        <f t="shared" si="0"/>
        <v>342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78</v>
      </c>
      <c r="AB19" s="71"/>
      <c r="AC19" s="71"/>
      <c r="AD19" s="72"/>
      <c r="AE19" s="70">
        <v>60</v>
      </c>
      <c r="AF19" s="71"/>
      <c r="AG19" s="71"/>
      <c r="AH19" s="72"/>
      <c r="AI19" s="71">
        <v>76</v>
      </c>
      <c r="AJ19" s="71"/>
      <c r="AK19" s="71"/>
      <c r="AL19" s="72"/>
      <c r="AM19" s="73">
        <f t="shared" si="1"/>
        <v>136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81</v>
      </c>
      <c r="G20" s="71"/>
      <c r="H20" s="72"/>
      <c r="I20" s="70">
        <v>81</v>
      </c>
      <c r="J20" s="71"/>
      <c r="K20" s="72"/>
      <c r="L20" s="70">
        <v>75</v>
      </c>
      <c r="M20" s="71"/>
      <c r="N20" s="72"/>
      <c r="O20" s="70">
        <f t="shared" si="0"/>
        <v>156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127</v>
      </c>
      <c r="AB20" s="71"/>
      <c r="AC20" s="71"/>
      <c r="AD20" s="72"/>
      <c r="AE20" s="70">
        <v>110</v>
      </c>
      <c r="AF20" s="71"/>
      <c r="AG20" s="71"/>
      <c r="AH20" s="72"/>
      <c r="AI20" s="71">
        <v>152</v>
      </c>
      <c r="AJ20" s="71"/>
      <c r="AK20" s="71"/>
      <c r="AL20" s="72"/>
      <c r="AM20" s="73">
        <f t="shared" si="1"/>
        <v>262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69</v>
      </c>
      <c r="G21" s="71"/>
      <c r="H21" s="72"/>
      <c r="I21" s="70">
        <v>49</v>
      </c>
      <c r="J21" s="71"/>
      <c r="K21" s="72"/>
      <c r="L21" s="70">
        <v>65</v>
      </c>
      <c r="M21" s="71"/>
      <c r="N21" s="72"/>
      <c r="O21" s="70">
        <f t="shared" si="0"/>
        <v>114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142</v>
      </c>
      <c r="AB21" s="71"/>
      <c r="AC21" s="71"/>
      <c r="AD21" s="72"/>
      <c r="AE21" s="70">
        <v>135</v>
      </c>
      <c r="AF21" s="71"/>
      <c r="AG21" s="71"/>
      <c r="AH21" s="72"/>
      <c r="AI21" s="71">
        <v>152</v>
      </c>
      <c r="AJ21" s="71"/>
      <c r="AK21" s="71"/>
      <c r="AL21" s="72"/>
      <c r="AM21" s="73">
        <f t="shared" si="1"/>
        <v>287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45</v>
      </c>
      <c r="G22" s="71"/>
      <c r="H22" s="72"/>
      <c r="I22" s="70">
        <v>43</v>
      </c>
      <c r="J22" s="71"/>
      <c r="K22" s="72"/>
      <c r="L22" s="70">
        <v>45</v>
      </c>
      <c r="M22" s="71"/>
      <c r="N22" s="72"/>
      <c r="O22" s="70">
        <f t="shared" si="0"/>
        <v>88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258</v>
      </c>
      <c r="AB22" s="71"/>
      <c r="AC22" s="71"/>
      <c r="AD22" s="72"/>
      <c r="AE22" s="70">
        <v>279</v>
      </c>
      <c r="AF22" s="71"/>
      <c r="AG22" s="71"/>
      <c r="AH22" s="72"/>
      <c r="AI22" s="71">
        <v>325</v>
      </c>
      <c r="AJ22" s="71"/>
      <c r="AK22" s="71"/>
      <c r="AL22" s="72"/>
      <c r="AM22" s="73">
        <f t="shared" si="1"/>
        <v>604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199</v>
      </c>
      <c r="G23" s="71"/>
      <c r="H23" s="72"/>
      <c r="I23" s="70">
        <v>185</v>
      </c>
      <c r="J23" s="71"/>
      <c r="K23" s="72"/>
      <c r="L23" s="70">
        <v>200</v>
      </c>
      <c r="M23" s="71"/>
      <c r="N23" s="72"/>
      <c r="O23" s="70">
        <f t="shared" si="0"/>
        <v>385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21</v>
      </c>
      <c r="AB23" s="71"/>
      <c r="AC23" s="71"/>
      <c r="AD23" s="72"/>
      <c r="AE23" s="70">
        <v>15</v>
      </c>
      <c r="AF23" s="71"/>
      <c r="AG23" s="71"/>
      <c r="AH23" s="72"/>
      <c r="AI23" s="71">
        <v>18</v>
      </c>
      <c r="AJ23" s="71"/>
      <c r="AK23" s="71"/>
      <c r="AL23" s="72"/>
      <c r="AM23" s="73">
        <f t="shared" si="1"/>
        <v>33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242</v>
      </c>
      <c r="G24" s="71"/>
      <c r="H24" s="72"/>
      <c r="I24" s="70">
        <v>274</v>
      </c>
      <c r="J24" s="71"/>
      <c r="K24" s="72"/>
      <c r="L24" s="70">
        <v>267</v>
      </c>
      <c r="M24" s="71"/>
      <c r="N24" s="72"/>
      <c r="O24" s="70">
        <f t="shared" si="0"/>
        <v>541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167</v>
      </c>
      <c r="AB24" s="71"/>
      <c r="AC24" s="71"/>
      <c r="AD24" s="72"/>
      <c r="AE24" s="70">
        <v>161</v>
      </c>
      <c r="AF24" s="71"/>
      <c r="AG24" s="71"/>
      <c r="AH24" s="72"/>
      <c r="AI24" s="71">
        <v>175</v>
      </c>
      <c r="AJ24" s="71"/>
      <c r="AK24" s="71"/>
      <c r="AL24" s="72"/>
      <c r="AM24" s="73">
        <f t="shared" si="1"/>
        <v>336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207</v>
      </c>
      <c r="G25" s="71"/>
      <c r="H25" s="72"/>
      <c r="I25" s="70">
        <v>202</v>
      </c>
      <c r="J25" s="71"/>
      <c r="K25" s="72"/>
      <c r="L25" s="70">
        <v>222</v>
      </c>
      <c r="M25" s="71"/>
      <c r="N25" s="72"/>
      <c r="O25" s="70">
        <f t="shared" si="0"/>
        <v>424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241</v>
      </c>
      <c r="AB25" s="71"/>
      <c r="AC25" s="71"/>
      <c r="AD25" s="72"/>
      <c r="AE25" s="70">
        <v>200</v>
      </c>
      <c r="AF25" s="71"/>
      <c r="AG25" s="71"/>
      <c r="AH25" s="72"/>
      <c r="AI25" s="71">
        <v>213</v>
      </c>
      <c r="AJ25" s="71"/>
      <c r="AK25" s="71"/>
      <c r="AL25" s="72"/>
      <c r="AM25" s="73">
        <f t="shared" si="1"/>
        <v>413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170</v>
      </c>
      <c r="G26" s="71"/>
      <c r="H26" s="72"/>
      <c r="I26" s="70">
        <v>167</v>
      </c>
      <c r="J26" s="71"/>
      <c r="K26" s="72"/>
      <c r="L26" s="70">
        <v>200</v>
      </c>
      <c r="M26" s="71"/>
      <c r="N26" s="72"/>
      <c r="O26" s="70">
        <f t="shared" si="0"/>
        <v>367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167</v>
      </c>
      <c r="AB26" s="71"/>
      <c r="AC26" s="71"/>
      <c r="AD26" s="72"/>
      <c r="AE26" s="70">
        <v>163</v>
      </c>
      <c r="AF26" s="71"/>
      <c r="AG26" s="71"/>
      <c r="AH26" s="72"/>
      <c r="AI26" s="71">
        <v>169</v>
      </c>
      <c r="AJ26" s="71"/>
      <c r="AK26" s="71"/>
      <c r="AL26" s="72"/>
      <c r="AM26" s="73">
        <f t="shared" si="1"/>
        <v>332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145</v>
      </c>
      <c r="G27" s="71"/>
      <c r="H27" s="72"/>
      <c r="I27" s="70">
        <v>154</v>
      </c>
      <c r="J27" s="71"/>
      <c r="K27" s="72"/>
      <c r="L27" s="70">
        <v>170</v>
      </c>
      <c r="M27" s="71"/>
      <c r="N27" s="72"/>
      <c r="O27" s="70">
        <f t="shared" si="0"/>
        <v>324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197</v>
      </c>
      <c r="AB27" s="71"/>
      <c r="AC27" s="71"/>
      <c r="AD27" s="72"/>
      <c r="AE27" s="70">
        <v>179</v>
      </c>
      <c r="AF27" s="71"/>
      <c r="AG27" s="71"/>
      <c r="AH27" s="72"/>
      <c r="AI27" s="71">
        <v>155</v>
      </c>
      <c r="AJ27" s="71"/>
      <c r="AK27" s="71"/>
      <c r="AL27" s="72"/>
      <c r="AM27" s="73">
        <f t="shared" si="1"/>
        <v>334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68</v>
      </c>
      <c r="G28" s="71"/>
      <c r="H28" s="72"/>
      <c r="I28" s="70">
        <v>66</v>
      </c>
      <c r="J28" s="71"/>
      <c r="K28" s="72"/>
      <c r="L28" s="70">
        <v>78</v>
      </c>
      <c r="M28" s="71"/>
      <c r="N28" s="72"/>
      <c r="O28" s="70">
        <f t="shared" si="0"/>
        <v>144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241</v>
      </c>
      <c r="AB28" s="71"/>
      <c r="AC28" s="71"/>
      <c r="AD28" s="72"/>
      <c r="AE28" s="70">
        <v>214</v>
      </c>
      <c r="AF28" s="71"/>
      <c r="AG28" s="71"/>
      <c r="AH28" s="72"/>
      <c r="AI28" s="71">
        <v>246</v>
      </c>
      <c r="AJ28" s="71"/>
      <c r="AK28" s="71"/>
      <c r="AL28" s="72"/>
      <c r="AM28" s="73">
        <f t="shared" si="1"/>
        <v>460</v>
      </c>
      <c r="AN28" s="73"/>
      <c r="AO28" s="73"/>
      <c r="AP28" s="73"/>
      <c r="AR28" s="47"/>
      <c r="AS28" s="47" t="s">
        <v>49</v>
      </c>
      <c r="AT28" s="47" t="s">
        <v>50</v>
      </c>
      <c r="AU28" s="47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88</v>
      </c>
      <c r="G29" s="71"/>
      <c r="H29" s="72"/>
      <c r="I29" s="70">
        <v>80</v>
      </c>
      <c r="J29" s="71"/>
      <c r="K29" s="72"/>
      <c r="L29" s="70">
        <v>108</v>
      </c>
      <c r="M29" s="71"/>
      <c r="N29" s="72"/>
      <c r="O29" s="70">
        <f t="shared" si="0"/>
        <v>188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211</v>
      </c>
      <c r="AB29" s="71"/>
      <c r="AC29" s="71"/>
      <c r="AD29" s="72"/>
      <c r="AE29" s="70">
        <v>245</v>
      </c>
      <c r="AF29" s="71"/>
      <c r="AG29" s="71"/>
      <c r="AH29" s="72"/>
      <c r="AI29" s="71">
        <v>192</v>
      </c>
      <c r="AJ29" s="71"/>
      <c r="AK29" s="71"/>
      <c r="AL29" s="72"/>
      <c r="AM29" s="73">
        <f t="shared" si="1"/>
        <v>437</v>
      </c>
      <c r="AN29" s="73"/>
      <c r="AO29" s="73"/>
      <c r="AP29" s="73"/>
      <c r="AR29" s="47" t="s">
        <v>1</v>
      </c>
      <c r="AS29" s="5">
        <f>AE31</f>
        <v>13190</v>
      </c>
      <c r="AT29" s="5">
        <v>4194</v>
      </c>
      <c r="AU29" s="6">
        <f>IF(OR(AS29=0,AT29=0),"",ROUNDDOWN(AT29/AS29,4))</f>
        <v>0.31790000000000002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1507</v>
      </c>
      <c r="G30" s="71"/>
      <c r="H30" s="72"/>
      <c r="I30" s="70">
        <v>1649</v>
      </c>
      <c r="J30" s="71"/>
      <c r="K30" s="72"/>
      <c r="L30" s="70">
        <v>1778</v>
      </c>
      <c r="M30" s="71"/>
      <c r="N30" s="72"/>
      <c r="O30" s="70">
        <f t="shared" si="0"/>
        <v>3427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41</v>
      </c>
      <c r="AB30" s="71"/>
      <c r="AC30" s="71"/>
      <c r="AD30" s="72"/>
      <c r="AE30" s="70">
        <v>47</v>
      </c>
      <c r="AF30" s="71"/>
      <c r="AG30" s="71"/>
      <c r="AH30" s="72"/>
      <c r="AI30" s="71">
        <v>46</v>
      </c>
      <c r="AJ30" s="71"/>
      <c r="AK30" s="71"/>
      <c r="AL30" s="72"/>
      <c r="AM30" s="73">
        <f t="shared" si="1"/>
        <v>93</v>
      </c>
      <c r="AN30" s="73"/>
      <c r="AO30" s="73"/>
      <c r="AP30" s="73"/>
      <c r="AR30" s="47" t="s">
        <v>3</v>
      </c>
      <c r="AS30" s="5">
        <f>AI31</f>
        <v>14529</v>
      </c>
      <c r="AT30" s="5">
        <v>5870</v>
      </c>
      <c r="AU30" s="6">
        <f>IF(OR(AS30=0,AT30=0),"",ROUNDDOWN(AT30/AS30,4))</f>
        <v>0.40400000000000003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555</v>
      </c>
      <c r="G31" s="71"/>
      <c r="H31" s="72"/>
      <c r="I31" s="70">
        <v>617</v>
      </c>
      <c r="J31" s="71"/>
      <c r="K31" s="72"/>
      <c r="L31" s="70">
        <v>688</v>
      </c>
      <c r="M31" s="71"/>
      <c r="N31" s="72"/>
      <c r="O31" s="70">
        <f t="shared" si="0"/>
        <v>1305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12720</v>
      </c>
      <c r="AB31" s="71"/>
      <c r="AC31" s="71"/>
      <c r="AD31" s="72"/>
      <c r="AE31" s="70">
        <f>SUM(I8:K32,AE8:AH30)</f>
        <v>13190</v>
      </c>
      <c r="AF31" s="71"/>
      <c r="AG31" s="71"/>
      <c r="AH31" s="72"/>
      <c r="AI31" s="70">
        <f>SUM(L8:N32,AI8:AL30)</f>
        <v>14529</v>
      </c>
      <c r="AJ31" s="71"/>
      <c r="AK31" s="71"/>
      <c r="AL31" s="72"/>
      <c r="AM31" s="73">
        <f>AE31+AI31</f>
        <v>27719</v>
      </c>
      <c r="AN31" s="73"/>
      <c r="AO31" s="73"/>
      <c r="AP31" s="73"/>
      <c r="AR31" s="47" t="s">
        <v>4</v>
      </c>
      <c r="AS31" s="5">
        <f>AM31</f>
        <v>27719</v>
      </c>
      <c r="AT31" s="5">
        <f>AT29+AT30</f>
        <v>10064</v>
      </c>
      <c r="AU31" s="6">
        <f>IF(OR(AS31=0,AT31=0),"",ROUNDDOWN(AT31/AS31,4))</f>
        <v>0.36299999999999999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462</v>
      </c>
      <c r="G32" s="88"/>
      <c r="H32" s="89"/>
      <c r="I32" s="87">
        <v>466</v>
      </c>
      <c r="J32" s="88"/>
      <c r="K32" s="89"/>
      <c r="L32" s="87">
        <v>517</v>
      </c>
      <c r="M32" s="88"/>
      <c r="N32" s="89"/>
      <c r="O32" s="87">
        <f t="shared" si="0"/>
        <v>983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45" t="s">
        <v>59</v>
      </c>
      <c r="E34" s="81" t="s">
        <v>141</v>
      </c>
      <c r="F34" s="81"/>
      <c r="G34" s="1" t="s">
        <v>2</v>
      </c>
      <c r="L34" s="1" t="s">
        <v>60</v>
      </c>
      <c r="O34" s="82" t="s">
        <v>143</v>
      </c>
      <c r="P34" s="82"/>
      <c r="Q34" s="82"/>
      <c r="R34" s="82"/>
      <c r="S34" s="1" t="s">
        <v>2</v>
      </c>
      <c r="AG34" s="45" t="s">
        <v>61</v>
      </c>
      <c r="AH34" s="59">
        <f>AT31</f>
        <v>10064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45" t="s">
        <v>59</v>
      </c>
      <c r="E36" s="82" t="s">
        <v>142</v>
      </c>
      <c r="F36" s="82"/>
      <c r="G36" s="1" t="s">
        <v>62</v>
      </c>
      <c r="L36" s="1" t="s">
        <v>60</v>
      </c>
      <c r="O36" s="82" t="s">
        <v>144</v>
      </c>
      <c r="P36" s="82"/>
      <c r="Q36" s="82"/>
      <c r="R36" s="82"/>
      <c r="S36" s="1" t="s">
        <v>62</v>
      </c>
      <c r="Y36" s="1" t="s">
        <v>139</v>
      </c>
      <c r="AG36" s="45" t="s">
        <v>1</v>
      </c>
      <c r="AH36" s="59">
        <f>AT29</f>
        <v>4194</v>
      </c>
      <c r="AI36" s="59"/>
      <c r="AJ36" s="59"/>
      <c r="AK36" s="59"/>
      <c r="AL36" s="59"/>
      <c r="AM36" s="1" t="s">
        <v>2</v>
      </c>
    </row>
    <row r="37" spans="3:39" ht="6" customHeight="1">
      <c r="AG37" s="45"/>
    </row>
    <row r="38" spans="3:39" ht="18.75" customHeight="1">
      <c r="C38" s="46" t="s">
        <v>65</v>
      </c>
      <c r="AG38" s="45" t="s">
        <v>3</v>
      </c>
      <c r="AH38" s="59">
        <f>AT30</f>
        <v>5870</v>
      </c>
      <c r="AI38" s="59"/>
      <c r="AJ38" s="59"/>
      <c r="AK38" s="59"/>
      <c r="AL38" s="59"/>
      <c r="AM38" s="1" t="s">
        <v>2</v>
      </c>
    </row>
    <row r="39" spans="3:39" ht="6" customHeight="1">
      <c r="AG39" s="45"/>
    </row>
    <row r="40" spans="3:39" ht="18.75" customHeight="1">
      <c r="C40" s="8" t="s">
        <v>66</v>
      </c>
      <c r="AG40" s="45" t="s">
        <v>51</v>
      </c>
      <c r="AH40" s="90">
        <f>IF(OR(AH34=0,AM31=0),"",ROUNDDOWN(AH34/AM31*100,2))</f>
        <v>36.299999999999997</v>
      </c>
      <c r="AI40" s="90"/>
      <c r="AJ40" s="90"/>
      <c r="AK40" s="90"/>
      <c r="AL40" s="90"/>
      <c r="AM40" s="1" t="s">
        <v>140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7" workbookViewId="0">
      <selection activeCell="D5" sqref="D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2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49"/>
      <c r="H3" s="49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52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52"/>
      <c r="H4" s="7"/>
      <c r="I4" s="59" t="s">
        <v>62</v>
      </c>
      <c r="J4" s="59"/>
      <c r="K4" s="59"/>
      <c r="L4" s="59">
        <v>11525</v>
      </c>
      <c r="M4" s="59"/>
      <c r="N4" s="59"/>
      <c r="O4" s="50"/>
      <c r="P4" s="50"/>
      <c r="Q4" s="60" t="s">
        <v>63</v>
      </c>
      <c r="R4" s="60"/>
      <c r="S4" s="60"/>
      <c r="T4" s="61">
        <v>118.3</v>
      </c>
      <c r="U4" s="61"/>
      <c r="V4" s="61"/>
      <c r="W4" s="61"/>
      <c r="X4" s="50" t="s">
        <v>145</v>
      </c>
      <c r="Y4" s="50"/>
      <c r="Z4" s="50"/>
      <c r="AF4" s="4"/>
      <c r="AH4" s="52"/>
      <c r="AK4" s="49"/>
      <c r="AL4" s="52"/>
      <c r="AM4" s="50"/>
      <c r="AP4" s="49"/>
    </row>
    <row r="5" spans="2:44" ht="18.75" customHeight="1">
      <c r="Z5" s="52"/>
      <c r="AA5" s="52"/>
      <c r="AB5" s="52"/>
      <c r="AC5" s="52"/>
      <c r="AD5" s="59" t="s">
        <v>148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1712</v>
      </c>
      <c r="G8" s="75"/>
      <c r="H8" s="76"/>
      <c r="I8" s="74">
        <v>1889</v>
      </c>
      <c r="J8" s="75"/>
      <c r="K8" s="76"/>
      <c r="L8" s="74">
        <v>2085</v>
      </c>
      <c r="M8" s="75"/>
      <c r="N8" s="76"/>
      <c r="O8" s="74">
        <f t="shared" ref="O8:O32" si="0">I8+L8</f>
        <v>3974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493</v>
      </c>
      <c r="AB8" s="75"/>
      <c r="AC8" s="75"/>
      <c r="AD8" s="75"/>
      <c r="AE8" s="74">
        <v>578</v>
      </c>
      <c r="AF8" s="75"/>
      <c r="AG8" s="75"/>
      <c r="AH8" s="76"/>
      <c r="AI8" s="75">
        <v>622</v>
      </c>
      <c r="AJ8" s="75"/>
      <c r="AK8" s="75"/>
      <c r="AL8" s="76"/>
      <c r="AM8" s="66">
        <f t="shared" ref="AM8:AM30" si="1">AE8+AI8</f>
        <v>1200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94</v>
      </c>
      <c r="G9" s="71"/>
      <c r="H9" s="72"/>
      <c r="I9" s="70">
        <v>84</v>
      </c>
      <c r="J9" s="71"/>
      <c r="K9" s="72"/>
      <c r="L9" s="70">
        <v>82</v>
      </c>
      <c r="M9" s="71"/>
      <c r="N9" s="72"/>
      <c r="O9" s="70">
        <f t="shared" si="0"/>
        <v>166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63</v>
      </c>
      <c r="AB9" s="71"/>
      <c r="AC9" s="71"/>
      <c r="AD9" s="72"/>
      <c r="AE9" s="70">
        <v>67</v>
      </c>
      <c r="AF9" s="71"/>
      <c r="AG9" s="71"/>
      <c r="AH9" s="72"/>
      <c r="AI9" s="71">
        <v>75</v>
      </c>
      <c r="AJ9" s="71"/>
      <c r="AK9" s="71"/>
      <c r="AL9" s="72"/>
      <c r="AM9" s="73">
        <f t="shared" si="1"/>
        <v>142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231</v>
      </c>
      <c r="G10" s="71"/>
      <c r="H10" s="72"/>
      <c r="I10" s="70">
        <v>216</v>
      </c>
      <c r="J10" s="71"/>
      <c r="K10" s="72"/>
      <c r="L10" s="70">
        <v>242</v>
      </c>
      <c r="M10" s="71"/>
      <c r="N10" s="72"/>
      <c r="O10" s="70">
        <f t="shared" si="0"/>
        <v>458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289</v>
      </c>
      <c r="AB10" s="71"/>
      <c r="AC10" s="71"/>
      <c r="AD10" s="72"/>
      <c r="AE10" s="70">
        <v>315</v>
      </c>
      <c r="AF10" s="71"/>
      <c r="AG10" s="71"/>
      <c r="AH10" s="72"/>
      <c r="AI10" s="71">
        <v>346</v>
      </c>
      <c r="AJ10" s="71"/>
      <c r="AK10" s="71"/>
      <c r="AL10" s="72"/>
      <c r="AM10" s="73">
        <f t="shared" si="1"/>
        <v>661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105</v>
      </c>
      <c r="G11" s="71"/>
      <c r="H11" s="72"/>
      <c r="I11" s="70">
        <v>99</v>
      </c>
      <c r="J11" s="71"/>
      <c r="K11" s="72"/>
      <c r="L11" s="70">
        <v>122</v>
      </c>
      <c r="M11" s="71"/>
      <c r="N11" s="72"/>
      <c r="O11" s="70">
        <f t="shared" si="0"/>
        <v>221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434</v>
      </c>
      <c r="AB11" s="71"/>
      <c r="AC11" s="71"/>
      <c r="AD11" s="72"/>
      <c r="AE11" s="70">
        <v>504</v>
      </c>
      <c r="AF11" s="71"/>
      <c r="AG11" s="71"/>
      <c r="AH11" s="72"/>
      <c r="AI11" s="71">
        <v>561</v>
      </c>
      <c r="AJ11" s="71"/>
      <c r="AK11" s="71"/>
      <c r="AL11" s="72"/>
      <c r="AM11" s="73">
        <f t="shared" si="1"/>
        <v>1065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138</v>
      </c>
      <c r="G12" s="71"/>
      <c r="H12" s="72"/>
      <c r="I12" s="70">
        <v>153</v>
      </c>
      <c r="J12" s="71"/>
      <c r="K12" s="72"/>
      <c r="L12" s="70">
        <v>156</v>
      </c>
      <c r="M12" s="71"/>
      <c r="N12" s="72"/>
      <c r="O12" s="70">
        <f t="shared" si="0"/>
        <v>309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181</v>
      </c>
      <c r="AB12" s="71"/>
      <c r="AC12" s="71"/>
      <c r="AD12" s="72"/>
      <c r="AE12" s="70">
        <v>194</v>
      </c>
      <c r="AF12" s="71"/>
      <c r="AG12" s="71"/>
      <c r="AH12" s="72"/>
      <c r="AI12" s="71">
        <v>213</v>
      </c>
      <c r="AJ12" s="71"/>
      <c r="AK12" s="71"/>
      <c r="AL12" s="72"/>
      <c r="AM12" s="73">
        <f t="shared" si="1"/>
        <v>407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83</v>
      </c>
      <c r="G13" s="71"/>
      <c r="H13" s="72"/>
      <c r="I13" s="70">
        <v>86</v>
      </c>
      <c r="J13" s="71"/>
      <c r="K13" s="72"/>
      <c r="L13" s="70">
        <v>87</v>
      </c>
      <c r="M13" s="71"/>
      <c r="N13" s="72"/>
      <c r="O13" s="70">
        <f t="shared" si="0"/>
        <v>173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139</v>
      </c>
      <c r="AB13" s="71"/>
      <c r="AC13" s="71"/>
      <c r="AD13" s="72"/>
      <c r="AE13" s="70">
        <v>149</v>
      </c>
      <c r="AF13" s="71"/>
      <c r="AG13" s="71"/>
      <c r="AH13" s="72"/>
      <c r="AI13" s="71">
        <v>149</v>
      </c>
      <c r="AJ13" s="71"/>
      <c r="AK13" s="71"/>
      <c r="AL13" s="72"/>
      <c r="AM13" s="73">
        <f t="shared" si="1"/>
        <v>298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1473</v>
      </c>
      <c r="AB14" s="71"/>
      <c r="AC14" s="71"/>
      <c r="AD14" s="72"/>
      <c r="AE14" s="70">
        <v>1506</v>
      </c>
      <c r="AF14" s="71"/>
      <c r="AG14" s="71"/>
      <c r="AH14" s="72"/>
      <c r="AI14" s="71">
        <v>1670</v>
      </c>
      <c r="AJ14" s="71"/>
      <c r="AK14" s="71"/>
      <c r="AL14" s="72"/>
      <c r="AM14" s="73">
        <f t="shared" si="1"/>
        <v>3176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256</v>
      </c>
      <c r="G15" s="71"/>
      <c r="H15" s="72"/>
      <c r="I15" s="70">
        <v>268</v>
      </c>
      <c r="J15" s="71"/>
      <c r="K15" s="72"/>
      <c r="L15" s="70">
        <v>310</v>
      </c>
      <c r="M15" s="71"/>
      <c r="N15" s="72"/>
      <c r="O15" s="70">
        <f t="shared" si="0"/>
        <v>578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9</v>
      </c>
      <c r="AB15" s="71"/>
      <c r="AC15" s="71"/>
      <c r="AD15" s="72"/>
      <c r="AE15" s="70">
        <v>6</v>
      </c>
      <c r="AF15" s="71"/>
      <c r="AG15" s="71"/>
      <c r="AH15" s="72"/>
      <c r="AI15" s="71">
        <v>9</v>
      </c>
      <c r="AJ15" s="71"/>
      <c r="AK15" s="71"/>
      <c r="AL15" s="72"/>
      <c r="AM15" s="73">
        <f t="shared" si="1"/>
        <v>15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243</v>
      </c>
      <c r="G16" s="71"/>
      <c r="H16" s="72"/>
      <c r="I16" s="70">
        <v>239</v>
      </c>
      <c r="J16" s="71"/>
      <c r="K16" s="72"/>
      <c r="L16" s="70">
        <v>270</v>
      </c>
      <c r="M16" s="71"/>
      <c r="N16" s="72"/>
      <c r="O16" s="70">
        <f t="shared" si="0"/>
        <v>509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61</v>
      </c>
      <c r="AB16" s="71"/>
      <c r="AC16" s="71"/>
      <c r="AD16" s="72"/>
      <c r="AE16" s="70">
        <v>47</v>
      </c>
      <c r="AF16" s="71"/>
      <c r="AG16" s="71"/>
      <c r="AH16" s="72"/>
      <c r="AI16" s="71">
        <v>62</v>
      </c>
      <c r="AJ16" s="71"/>
      <c r="AK16" s="71"/>
      <c r="AL16" s="72"/>
      <c r="AM16" s="73">
        <f t="shared" si="1"/>
        <v>109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101</v>
      </c>
      <c r="G17" s="71"/>
      <c r="H17" s="72"/>
      <c r="I17" s="70">
        <v>139</v>
      </c>
      <c r="J17" s="71"/>
      <c r="K17" s="72"/>
      <c r="L17" s="70">
        <v>175</v>
      </c>
      <c r="M17" s="71"/>
      <c r="N17" s="72"/>
      <c r="O17" s="70">
        <f t="shared" si="0"/>
        <v>314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288</v>
      </c>
      <c r="AB17" s="71"/>
      <c r="AC17" s="71"/>
      <c r="AD17" s="72"/>
      <c r="AE17" s="70">
        <v>246</v>
      </c>
      <c r="AF17" s="71"/>
      <c r="AG17" s="71"/>
      <c r="AH17" s="72"/>
      <c r="AI17" s="71">
        <v>316</v>
      </c>
      <c r="AJ17" s="71"/>
      <c r="AK17" s="71"/>
      <c r="AL17" s="72"/>
      <c r="AM17" s="73">
        <f t="shared" si="1"/>
        <v>562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159</v>
      </c>
      <c r="G18" s="71"/>
      <c r="H18" s="72"/>
      <c r="I18" s="70">
        <v>193</v>
      </c>
      <c r="J18" s="71"/>
      <c r="K18" s="72"/>
      <c r="L18" s="70">
        <v>217</v>
      </c>
      <c r="M18" s="71"/>
      <c r="N18" s="72"/>
      <c r="O18" s="70">
        <f t="shared" si="0"/>
        <v>410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258</v>
      </c>
      <c r="AB18" s="71"/>
      <c r="AC18" s="71"/>
      <c r="AD18" s="72"/>
      <c r="AE18" s="70">
        <v>199</v>
      </c>
      <c r="AF18" s="71"/>
      <c r="AG18" s="71"/>
      <c r="AH18" s="72"/>
      <c r="AI18" s="71">
        <v>239</v>
      </c>
      <c r="AJ18" s="71"/>
      <c r="AK18" s="71"/>
      <c r="AL18" s="72"/>
      <c r="AM18" s="73">
        <f t="shared" si="1"/>
        <v>438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172</v>
      </c>
      <c r="G19" s="71"/>
      <c r="H19" s="72"/>
      <c r="I19" s="70">
        <v>161</v>
      </c>
      <c r="J19" s="71"/>
      <c r="K19" s="72"/>
      <c r="L19" s="70">
        <v>181</v>
      </c>
      <c r="M19" s="71"/>
      <c r="N19" s="72"/>
      <c r="O19" s="70">
        <f t="shared" si="0"/>
        <v>342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78</v>
      </c>
      <c r="AB19" s="71"/>
      <c r="AC19" s="71"/>
      <c r="AD19" s="72"/>
      <c r="AE19" s="70">
        <v>59</v>
      </c>
      <c r="AF19" s="71"/>
      <c r="AG19" s="71"/>
      <c r="AH19" s="72"/>
      <c r="AI19" s="71">
        <v>76</v>
      </c>
      <c r="AJ19" s="71"/>
      <c r="AK19" s="71"/>
      <c r="AL19" s="72"/>
      <c r="AM19" s="73">
        <f t="shared" si="1"/>
        <v>135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81</v>
      </c>
      <c r="G20" s="71"/>
      <c r="H20" s="72"/>
      <c r="I20" s="70">
        <v>80</v>
      </c>
      <c r="J20" s="71"/>
      <c r="K20" s="72"/>
      <c r="L20" s="70">
        <v>78</v>
      </c>
      <c r="M20" s="71"/>
      <c r="N20" s="72"/>
      <c r="O20" s="70">
        <f t="shared" si="0"/>
        <v>158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127</v>
      </c>
      <c r="AB20" s="71"/>
      <c r="AC20" s="71"/>
      <c r="AD20" s="72"/>
      <c r="AE20" s="70">
        <v>110</v>
      </c>
      <c r="AF20" s="71"/>
      <c r="AG20" s="71"/>
      <c r="AH20" s="72"/>
      <c r="AI20" s="71">
        <v>151</v>
      </c>
      <c r="AJ20" s="71"/>
      <c r="AK20" s="71"/>
      <c r="AL20" s="72"/>
      <c r="AM20" s="73">
        <f t="shared" si="1"/>
        <v>261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68</v>
      </c>
      <c r="G21" s="71"/>
      <c r="H21" s="72"/>
      <c r="I21" s="70">
        <v>49</v>
      </c>
      <c r="J21" s="71"/>
      <c r="K21" s="72"/>
      <c r="L21" s="70">
        <v>64</v>
      </c>
      <c r="M21" s="71"/>
      <c r="N21" s="72"/>
      <c r="O21" s="70">
        <f t="shared" si="0"/>
        <v>113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142</v>
      </c>
      <c r="AB21" s="71"/>
      <c r="AC21" s="71"/>
      <c r="AD21" s="72"/>
      <c r="AE21" s="70">
        <v>135</v>
      </c>
      <c r="AF21" s="71"/>
      <c r="AG21" s="71"/>
      <c r="AH21" s="72"/>
      <c r="AI21" s="71">
        <v>152</v>
      </c>
      <c r="AJ21" s="71"/>
      <c r="AK21" s="71"/>
      <c r="AL21" s="72"/>
      <c r="AM21" s="73">
        <f t="shared" si="1"/>
        <v>287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45</v>
      </c>
      <c r="G22" s="71"/>
      <c r="H22" s="72"/>
      <c r="I22" s="70">
        <v>43</v>
      </c>
      <c r="J22" s="71"/>
      <c r="K22" s="72"/>
      <c r="L22" s="70">
        <v>45</v>
      </c>
      <c r="M22" s="71"/>
      <c r="N22" s="72"/>
      <c r="O22" s="70">
        <f t="shared" si="0"/>
        <v>88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258</v>
      </c>
      <c r="AB22" s="71"/>
      <c r="AC22" s="71"/>
      <c r="AD22" s="72"/>
      <c r="AE22" s="70">
        <v>279</v>
      </c>
      <c r="AF22" s="71"/>
      <c r="AG22" s="71"/>
      <c r="AH22" s="72"/>
      <c r="AI22" s="71">
        <v>325</v>
      </c>
      <c r="AJ22" s="71"/>
      <c r="AK22" s="71"/>
      <c r="AL22" s="72"/>
      <c r="AM22" s="73">
        <f t="shared" si="1"/>
        <v>604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199</v>
      </c>
      <c r="G23" s="71"/>
      <c r="H23" s="72"/>
      <c r="I23" s="70">
        <v>184</v>
      </c>
      <c r="J23" s="71"/>
      <c r="K23" s="72"/>
      <c r="L23" s="70">
        <v>200</v>
      </c>
      <c r="M23" s="71"/>
      <c r="N23" s="72"/>
      <c r="O23" s="70">
        <f t="shared" si="0"/>
        <v>384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16</v>
      </c>
      <c r="AB23" s="71"/>
      <c r="AC23" s="71"/>
      <c r="AD23" s="72"/>
      <c r="AE23" s="70">
        <v>11</v>
      </c>
      <c r="AF23" s="71"/>
      <c r="AG23" s="71"/>
      <c r="AH23" s="72"/>
      <c r="AI23" s="71">
        <v>17</v>
      </c>
      <c r="AJ23" s="71"/>
      <c r="AK23" s="71"/>
      <c r="AL23" s="72"/>
      <c r="AM23" s="73">
        <f t="shared" si="1"/>
        <v>28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241</v>
      </c>
      <c r="G24" s="71"/>
      <c r="H24" s="72"/>
      <c r="I24" s="70">
        <v>273</v>
      </c>
      <c r="J24" s="71"/>
      <c r="K24" s="72"/>
      <c r="L24" s="70">
        <v>267</v>
      </c>
      <c r="M24" s="71"/>
      <c r="N24" s="72"/>
      <c r="O24" s="70">
        <f t="shared" si="0"/>
        <v>540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166</v>
      </c>
      <c r="AB24" s="71"/>
      <c r="AC24" s="71"/>
      <c r="AD24" s="72"/>
      <c r="AE24" s="70">
        <v>161</v>
      </c>
      <c r="AF24" s="71"/>
      <c r="AG24" s="71"/>
      <c r="AH24" s="72"/>
      <c r="AI24" s="71">
        <v>174</v>
      </c>
      <c r="AJ24" s="71"/>
      <c r="AK24" s="71"/>
      <c r="AL24" s="72"/>
      <c r="AM24" s="73">
        <f t="shared" si="1"/>
        <v>335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206</v>
      </c>
      <c r="G25" s="71"/>
      <c r="H25" s="72"/>
      <c r="I25" s="70">
        <v>201</v>
      </c>
      <c r="J25" s="71"/>
      <c r="K25" s="72"/>
      <c r="L25" s="70">
        <v>221</v>
      </c>
      <c r="M25" s="71"/>
      <c r="N25" s="72"/>
      <c r="O25" s="70">
        <f t="shared" si="0"/>
        <v>422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242</v>
      </c>
      <c r="AB25" s="71"/>
      <c r="AC25" s="71"/>
      <c r="AD25" s="72"/>
      <c r="AE25" s="70">
        <v>201</v>
      </c>
      <c r="AF25" s="71"/>
      <c r="AG25" s="71"/>
      <c r="AH25" s="72"/>
      <c r="AI25" s="71">
        <v>213</v>
      </c>
      <c r="AJ25" s="71"/>
      <c r="AK25" s="71"/>
      <c r="AL25" s="72"/>
      <c r="AM25" s="73">
        <f t="shared" si="1"/>
        <v>414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170</v>
      </c>
      <c r="G26" s="71"/>
      <c r="H26" s="72"/>
      <c r="I26" s="70">
        <v>167</v>
      </c>
      <c r="J26" s="71"/>
      <c r="K26" s="72"/>
      <c r="L26" s="70">
        <v>199</v>
      </c>
      <c r="M26" s="71"/>
      <c r="N26" s="72"/>
      <c r="O26" s="70">
        <f t="shared" si="0"/>
        <v>366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167</v>
      </c>
      <c r="AB26" s="71"/>
      <c r="AC26" s="71"/>
      <c r="AD26" s="72"/>
      <c r="AE26" s="70">
        <v>162</v>
      </c>
      <c r="AF26" s="71"/>
      <c r="AG26" s="71"/>
      <c r="AH26" s="72"/>
      <c r="AI26" s="71">
        <v>168</v>
      </c>
      <c r="AJ26" s="71"/>
      <c r="AK26" s="71"/>
      <c r="AL26" s="72"/>
      <c r="AM26" s="73">
        <f t="shared" si="1"/>
        <v>330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145</v>
      </c>
      <c r="G27" s="71"/>
      <c r="H27" s="72"/>
      <c r="I27" s="70">
        <v>154</v>
      </c>
      <c r="J27" s="71"/>
      <c r="K27" s="72"/>
      <c r="L27" s="70">
        <v>170</v>
      </c>
      <c r="M27" s="71"/>
      <c r="N27" s="72"/>
      <c r="O27" s="70">
        <f t="shared" si="0"/>
        <v>324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198</v>
      </c>
      <c r="AB27" s="71"/>
      <c r="AC27" s="71"/>
      <c r="AD27" s="72"/>
      <c r="AE27" s="70">
        <v>180</v>
      </c>
      <c r="AF27" s="71"/>
      <c r="AG27" s="71"/>
      <c r="AH27" s="72"/>
      <c r="AI27" s="71">
        <v>155</v>
      </c>
      <c r="AJ27" s="71"/>
      <c r="AK27" s="71"/>
      <c r="AL27" s="72"/>
      <c r="AM27" s="73">
        <f t="shared" si="1"/>
        <v>335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67</v>
      </c>
      <c r="G28" s="71"/>
      <c r="H28" s="72"/>
      <c r="I28" s="70">
        <v>64</v>
      </c>
      <c r="J28" s="71"/>
      <c r="K28" s="72"/>
      <c r="L28" s="70">
        <v>78</v>
      </c>
      <c r="M28" s="71"/>
      <c r="N28" s="72"/>
      <c r="O28" s="70">
        <f t="shared" si="0"/>
        <v>142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241</v>
      </c>
      <c r="AB28" s="71"/>
      <c r="AC28" s="71"/>
      <c r="AD28" s="72"/>
      <c r="AE28" s="70">
        <v>214</v>
      </c>
      <c r="AF28" s="71"/>
      <c r="AG28" s="71"/>
      <c r="AH28" s="72"/>
      <c r="AI28" s="71">
        <v>245</v>
      </c>
      <c r="AJ28" s="71"/>
      <c r="AK28" s="71"/>
      <c r="AL28" s="72"/>
      <c r="AM28" s="73">
        <f t="shared" si="1"/>
        <v>459</v>
      </c>
      <c r="AN28" s="73"/>
      <c r="AO28" s="73"/>
      <c r="AP28" s="73"/>
      <c r="AR28" s="51"/>
      <c r="AS28" s="51" t="s">
        <v>49</v>
      </c>
      <c r="AT28" s="51" t="s">
        <v>50</v>
      </c>
      <c r="AU28" s="51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87</v>
      </c>
      <c r="G29" s="71"/>
      <c r="H29" s="72"/>
      <c r="I29" s="70">
        <v>77</v>
      </c>
      <c r="J29" s="71"/>
      <c r="K29" s="72"/>
      <c r="L29" s="70">
        <v>107</v>
      </c>
      <c r="M29" s="71"/>
      <c r="N29" s="72"/>
      <c r="O29" s="70">
        <f t="shared" si="0"/>
        <v>184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208</v>
      </c>
      <c r="AB29" s="71"/>
      <c r="AC29" s="71"/>
      <c r="AD29" s="72"/>
      <c r="AE29" s="70">
        <v>244</v>
      </c>
      <c r="AF29" s="71"/>
      <c r="AG29" s="71"/>
      <c r="AH29" s="72"/>
      <c r="AI29" s="71">
        <v>192</v>
      </c>
      <c r="AJ29" s="71"/>
      <c r="AK29" s="71"/>
      <c r="AL29" s="72"/>
      <c r="AM29" s="73">
        <f t="shared" si="1"/>
        <v>436</v>
      </c>
      <c r="AN29" s="73"/>
      <c r="AO29" s="73"/>
      <c r="AP29" s="73"/>
      <c r="AR29" s="51" t="s">
        <v>1</v>
      </c>
      <c r="AS29" s="5">
        <f>AE31</f>
        <v>13173</v>
      </c>
      <c r="AT29" s="5">
        <v>4198</v>
      </c>
      <c r="AU29" s="6">
        <f>IF(OR(AS29=0,AT29=0),"",ROUNDDOWN(AT29/AS29,4))</f>
        <v>0.31859999999999999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1508</v>
      </c>
      <c r="G30" s="71"/>
      <c r="H30" s="72"/>
      <c r="I30" s="70">
        <v>1652</v>
      </c>
      <c r="J30" s="71"/>
      <c r="K30" s="72"/>
      <c r="L30" s="70">
        <v>1775</v>
      </c>
      <c r="M30" s="71"/>
      <c r="N30" s="72"/>
      <c r="O30" s="70">
        <f t="shared" si="0"/>
        <v>3427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40</v>
      </c>
      <c r="AB30" s="71"/>
      <c r="AC30" s="71"/>
      <c r="AD30" s="72"/>
      <c r="AE30" s="70">
        <v>47</v>
      </c>
      <c r="AF30" s="71"/>
      <c r="AG30" s="71"/>
      <c r="AH30" s="72"/>
      <c r="AI30" s="71">
        <v>44</v>
      </c>
      <c r="AJ30" s="71"/>
      <c r="AK30" s="71"/>
      <c r="AL30" s="72"/>
      <c r="AM30" s="73">
        <f t="shared" si="1"/>
        <v>91</v>
      </c>
      <c r="AN30" s="73"/>
      <c r="AO30" s="73"/>
      <c r="AP30" s="73"/>
      <c r="AR30" s="51" t="s">
        <v>3</v>
      </c>
      <c r="AS30" s="5">
        <f>AI31</f>
        <v>14506</v>
      </c>
      <c r="AT30" s="5">
        <v>5882</v>
      </c>
      <c r="AU30" s="6">
        <f>IF(OR(AS30=0,AT30=0),"",ROUNDDOWN(AT30/AS30,4))</f>
        <v>0.40539999999999998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552</v>
      </c>
      <c r="G31" s="71"/>
      <c r="H31" s="72"/>
      <c r="I31" s="70">
        <v>616</v>
      </c>
      <c r="J31" s="71"/>
      <c r="K31" s="72"/>
      <c r="L31" s="70">
        <v>682</v>
      </c>
      <c r="M31" s="71"/>
      <c r="N31" s="72"/>
      <c r="O31" s="70">
        <f t="shared" si="0"/>
        <v>1298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12703</v>
      </c>
      <c r="AB31" s="71"/>
      <c r="AC31" s="71"/>
      <c r="AD31" s="72"/>
      <c r="AE31" s="70">
        <f>SUM(I8:K32,AE8:AH30)</f>
        <v>13173</v>
      </c>
      <c r="AF31" s="71"/>
      <c r="AG31" s="71"/>
      <c r="AH31" s="72"/>
      <c r="AI31" s="70">
        <f>SUM(L8:N32,AI8:AL30)</f>
        <v>14506</v>
      </c>
      <c r="AJ31" s="71"/>
      <c r="AK31" s="71"/>
      <c r="AL31" s="72"/>
      <c r="AM31" s="73">
        <f>AE31+AI31</f>
        <v>27679</v>
      </c>
      <c r="AN31" s="73"/>
      <c r="AO31" s="73"/>
      <c r="AP31" s="73"/>
      <c r="AR31" s="51" t="s">
        <v>4</v>
      </c>
      <c r="AS31" s="5">
        <f>AM31</f>
        <v>27679</v>
      </c>
      <c r="AT31" s="5">
        <f>AT29+AT30</f>
        <v>10080</v>
      </c>
      <c r="AU31" s="6">
        <f>IF(OR(AS31=0,AT31=0),"",ROUNDDOWN(AT31/AS31,4))</f>
        <v>0.36409999999999998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461</v>
      </c>
      <c r="G32" s="88"/>
      <c r="H32" s="89"/>
      <c r="I32" s="87">
        <v>465</v>
      </c>
      <c r="J32" s="88"/>
      <c r="K32" s="89"/>
      <c r="L32" s="87">
        <v>515</v>
      </c>
      <c r="M32" s="88"/>
      <c r="N32" s="89"/>
      <c r="O32" s="87">
        <f t="shared" si="0"/>
        <v>980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49" t="s">
        <v>59</v>
      </c>
      <c r="E34" s="81" t="s">
        <v>149</v>
      </c>
      <c r="F34" s="81"/>
      <c r="G34" s="1" t="s">
        <v>2</v>
      </c>
      <c r="L34" s="1" t="s">
        <v>60</v>
      </c>
      <c r="O34" s="82" t="s">
        <v>151</v>
      </c>
      <c r="P34" s="82"/>
      <c r="Q34" s="82"/>
      <c r="R34" s="82"/>
      <c r="S34" s="1" t="s">
        <v>2</v>
      </c>
      <c r="AG34" s="49" t="s">
        <v>61</v>
      </c>
      <c r="AH34" s="59">
        <f>AT31</f>
        <v>10080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49" t="s">
        <v>59</v>
      </c>
      <c r="E36" s="82" t="s">
        <v>150</v>
      </c>
      <c r="F36" s="82"/>
      <c r="G36" s="1" t="s">
        <v>62</v>
      </c>
      <c r="L36" s="1" t="s">
        <v>60</v>
      </c>
      <c r="O36" s="82" t="s">
        <v>152</v>
      </c>
      <c r="P36" s="82"/>
      <c r="Q36" s="82"/>
      <c r="R36" s="82"/>
      <c r="S36" s="1" t="s">
        <v>62</v>
      </c>
      <c r="Y36" s="1" t="s">
        <v>146</v>
      </c>
      <c r="AG36" s="49" t="s">
        <v>1</v>
      </c>
      <c r="AH36" s="59">
        <f>AT29</f>
        <v>4198</v>
      </c>
      <c r="AI36" s="59"/>
      <c r="AJ36" s="59"/>
      <c r="AK36" s="59"/>
      <c r="AL36" s="59"/>
      <c r="AM36" s="1" t="s">
        <v>2</v>
      </c>
    </row>
    <row r="37" spans="3:39" ht="6" customHeight="1">
      <c r="AG37" s="49"/>
    </row>
    <row r="38" spans="3:39" ht="18.75" customHeight="1">
      <c r="C38" s="50" t="s">
        <v>65</v>
      </c>
      <c r="AG38" s="49" t="s">
        <v>3</v>
      </c>
      <c r="AH38" s="59">
        <f>AT30</f>
        <v>5882</v>
      </c>
      <c r="AI38" s="59"/>
      <c r="AJ38" s="59"/>
      <c r="AK38" s="59"/>
      <c r="AL38" s="59"/>
      <c r="AM38" s="1" t="s">
        <v>2</v>
      </c>
    </row>
    <row r="39" spans="3:39" ht="6" customHeight="1">
      <c r="AG39" s="49"/>
    </row>
    <row r="40" spans="3:39" ht="18.75" customHeight="1">
      <c r="C40" s="8" t="s">
        <v>66</v>
      </c>
      <c r="AG40" s="49" t="s">
        <v>51</v>
      </c>
      <c r="AH40" s="90">
        <f>IF(OR(AH34=0,AM31=0),"",ROUNDDOWN(AH34/AM31*100,2))</f>
        <v>36.409999999999997</v>
      </c>
      <c r="AI40" s="90"/>
      <c r="AJ40" s="90"/>
      <c r="AK40" s="90"/>
      <c r="AL40" s="90"/>
      <c r="AM40" s="1" t="s">
        <v>147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abSelected="1" workbookViewId="0">
      <selection activeCell="N5" sqref="N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6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53"/>
      <c r="H3" s="53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56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56"/>
      <c r="H4" s="7"/>
      <c r="I4" s="59" t="s">
        <v>62</v>
      </c>
      <c r="J4" s="59"/>
      <c r="K4" s="59"/>
      <c r="L4" s="59">
        <v>11525</v>
      </c>
      <c r="M4" s="59"/>
      <c r="N4" s="59"/>
      <c r="O4" s="54"/>
      <c r="P4" s="54"/>
      <c r="Q4" s="60" t="s">
        <v>63</v>
      </c>
      <c r="R4" s="60"/>
      <c r="S4" s="60"/>
      <c r="T4" s="61">
        <v>118.3</v>
      </c>
      <c r="U4" s="61"/>
      <c r="V4" s="61"/>
      <c r="W4" s="61"/>
      <c r="X4" s="54" t="s">
        <v>153</v>
      </c>
      <c r="Y4" s="54"/>
      <c r="Z4" s="54"/>
      <c r="AF4" s="4"/>
      <c r="AH4" s="56"/>
      <c r="AK4" s="53"/>
      <c r="AL4" s="56"/>
      <c r="AM4" s="54"/>
      <c r="AP4" s="53"/>
    </row>
    <row r="5" spans="2:44" ht="18.75" customHeight="1">
      <c r="Z5" s="56"/>
      <c r="AA5" s="56"/>
      <c r="AB5" s="56"/>
      <c r="AC5" s="56"/>
      <c r="AD5" s="59" t="s">
        <v>159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1724</v>
      </c>
      <c r="G8" s="75"/>
      <c r="H8" s="76"/>
      <c r="I8" s="74">
        <v>1879</v>
      </c>
      <c r="J8" s="75"/>
      <c r="K8" s="76"/>
      <c r="L8" s="74">
        <v>2087</v>
      </c>
      <c r="M8" s="75"/>
      <c r="N8" s="76"/>
      <c r="O8" s="74">
        <f t="shared" ref="O8:O32" si="0">I8+L8</f>
        <v>3966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490</v>
      </c>
      <c r="AB8" s="75"/>
      <c r="AC8" s="75"/>
      <c r="AD8" s="75"/>
      <c r="AE8" s="74">
        <v>573</v>
      </c>
      <c r="AF8" s="75"/>
      <c r="AG8" s="75"/>
      <c r="AH8" s="76"/>
      <c r="AI8" s="75">
        <v>615</v>
      </c>
      <c r="AJ8" s="75"/>
      <c r="AK8" s="75"/>
      <c r="AL8" s="76"/>
      <c r="AM8" s="66">
        <f t="shared" ref="AM8:AM30" si="1">AE8+AI8</f>
        <v>1188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91</v>
      </c>
      <c r="G9" s="71"/>
      <c r="H9" s="72"/>
      <c r="I9" s="70">
        <v>82</v>
      </c>
      <c r="J9" s="71"/>
      <c r="K9" s="72"/>
      <c r="L9" s="70">
        <v>76</v>
      </c>
      <c r="M9" s="71"/>
      <c r="N9" s="72"/>
      <c r="O9" s="70">
        <f t="shared" si="0"/>
        <v>158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64</v>
      </c>
      <c r="AB9" s="71"/>
      <c r="AC9" s="71"/>
      <c r="AD9" s="72"/>
      <c r="AE9" s="70">
        <v>65</v>
      </c>
      <c r="AF9" s="71"/>
      <c r="AG9" s="71"/>
      <c r="AH9" s="72"/>
      <c r="AI9" s="71">
        <v>76</v>
      </c>
      <c r="AJ9" s="71"/>
      <c r="AK9" s="71"/>
      <c r="AL9" s="72"/>
      <c r="AM9" s="73">
        <f t="shared" si="1"/>
        <v>141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229</v>
      </c>
      <c r="G10" s="71"/>
      <c r="H10" s="72"/>
      <c r="I10" s="70">
        <v>211</v>
      </c>
      <c r="J10" s="71"/>
      <c r="K10" s="72"/>
      <c r="L10" s="70">
        <v>238</v>
      </c>
      <c r="M10" s="71"/>
      <c r="N10" s="72"/>
      <c r="O10" s="70">
        <f t="shared" si="0"/>
        <v>449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289</v>
      </c>
      <c r="AB10" s="71"/>
      <c r="AC10" s="71"/>
      <c r="AD10" s="72"/>
      <c r="AE10" s="70">
        <v>315</v>
      </c>
      <c r="AF10" s="71"/>
      <c r="AG10" s="71"/>
      <c r="AH10" s="72"/>
      <c r="AI10" s="71">
        <v>343</v>
      </c>
      <c r="AJ10" s="71"/>
      <c r="AK10" s="71"/>
      <c r="AL10" s="72"/>
      <c r="AM10" s="73">
        <f t="shared" si="1"/>
        <v>658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105</v>
      </c>
      <c r="G11" s="71"/>
      <c r="H11" s="72"/>
      <c r="I11" s="70">
        <v>98</v>
      </c>
      <c r="J11" s="71"/>
      <c r="K11" s="72"/>
      <c r="L11" s="70">
        <v>121</v>
      </c>
      <c r="M11" s="71"/>
      <c r="N11" s="72"/>
      <c r="O11" s="70">
        <f t="shared" si="0"/>
        <v>219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435</v>
      </c>
      <c r="AB11" s="71"/>
      <c r="AC11" s="71"/>
      <c r="AD11" s="72"/>
      <c r="AE11" s="70">
        <v>502</v>
      </c>
      <c r="AF11" s="71"/>
      <c r="AG11" s="71"/>
      <c r="AH11" s="72"/>
      <c r="AI11" s="71">
        <v>563</v>
      </c>
      <c r="AJ11" s="71"/>
      <c r="AK11" s="71"/>
      <c r="AL11" s="72"/>
      <c r="AM11" s="73">
        <f t="shared" si="1"/>
        <v>1065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143</v>
      </c>
      <c r="G12" s="71"/>
      <c r="H12" s="72"/>
      <c r="I12" s="70">
        <v>157</v>
      </c>
      <c r="J12" s="71"/>
      <c r="K12" s="72"/>
      <c r="L12" s="70">
        <v>159</v>
      </c>
      <c r="M12" s="71"/>
      <c r="N12" s="72"/>
      <c r="O12" s="70">
        <f t="shared" si="0"/>
        <v>316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180</v>
      </c>
      <c r="AB12" s="71"/>
      <c r="AC12" s="71"/>
      <c r="AD12" s="72"/>
      <c r="AE12" s="70">
        <v>193</v>
      </c>
      <c r="AF12" s="71"/>
      <c r="AG12" s="71"/>
      <c r="AH12" s="72"/>
      <c r="AI12" s="71">
        <v>211</v>
      </c>
      <c r="AJ12" s="71"/>
      <c r="AK12" s="71"/>
      <c r="AL12" s="72"/>
      <c r="AM12" s="73">
        <f t="shared" si="1"/>
        <v>404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82</v>
      </c>
      <c r="G13" s="71"/>
      <c r="H13" s="72"/>
      <c r="I13" s="70">
        <v>83</v>
      </c>
      <c r="J13" s="71"/>
      <c r="K13" s="72"/>
      <c r="L13" s="70">
        <v>85</v>
      </c>
      <c r="M13" s="71"/>
      <c r="N13" s="72"/>
      <c r="O13" s="70">
        <f t="shared" si="0"/>
        <v>168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139</v>
      </c>
      <c r="AB13" s="71"/>
      <c r="AC13" s="71"/>
      <c r="AD13" s="72"/>
      <c r="AE13" s="70">
        <v>149</v>
      </c>
      <c r="AF13" s="71"/>
      <c r="AG13" s="71"/>
      <c r="AH13" s="72"/>
      <c r="AI13" s="71">
        <v>149</v>
      </c>
      <c r="AJ13" s="71"/>
      <c r="AK13" s="71"/>
      <c r="AL13" s="72"/>
      <c r="AM13" s="73">
        <f t="shared" si="1"/>
        <v>298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1472</v>
      </c>
      <c r="AB14" s="71"/>
      <c r="AC14" s="71"/>
      <c r="AD14" s="72"/>
      <c r="AE14" s="70">
        <v>1501</v>
      </c>
      <c r="AF14" s="71"/>
      <c r="AG14" s="71"/>
      <c r="AH14" s="72"/>
      <c r="AI14" s="71">
        <v>1666</v>
      </c>
      <c r="AJ14" s="71"/>
      <c r="AK14" s="71"/>
      <c r="AL14" s="72"/>
      <c r="AM14" s="73">
        <f t="shared" si="1"/>
        <v>3167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254</v>
      </c>
      <c r="G15" s="71"/>
      <c r="H15" s="72"/>
      <c r="I15" s="70">
        <v>264</v>
      </c>
      <c r="J15" s="71"/>
      <c r="K15" s="72"/>
      <c r="L15" s="70">
        <v>305</v>
      </c>
      <c r="M15" s="71"/>
      <c r="N15" s="72"/>
      <c r="O15" s="70">
        <f t="shared" si="0"/>
        <v>569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9</v>
      </c>
      <c r="AB15" s="71"/>
      <c r="AC15" s="71"/>
      <c r="AD15" s="72"/>
      <c r="AE15" s="70">
        <v>5</v>
      </c>
      <c r="AF15" s="71"/>
      <c r="AG15" s="71"/>
      <c r="AH15" s="72"/>
      <c r="AI15" s="71">
        <v>10</v>
      </c>
      <c r="AJ15" s="71"/>
      <c r="AK15" s="71"/>
      <c r="AL15" s="72"/>
      <c r="AM15" s="73">
        <f t="shared" si="1"/>
        <v>15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243</v>
      </c>
      <c r="G16" s="71"/>
      <c r="H16" s="72"/>
      <c r="I16" s="70">
        <v>237</v>
      </c>
      <c r="J16" s="71"/>
      <c r="K16" s="72"/>
      <c r="L16" s="70">
        <v>268</v>
      </c>
      <c r="M16" s="71"/>
      <c r="N16" s="72"/>
      <c r="O16" s="70">
        <f t="shared" si="0"/>
        <v>505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61</v>
      </c>
      <c r="AB16" s="71"/>
      <c r="AC16" s="71"/>
      <c r="AD16" s="72"/>
      <c r="AE16" s="70">
        <v>46</v>
      </c>
      <c r="AF16" s="71"/>
      <c r="AG16" s="71"/>
      <c r="AH16" s="72"/>
      <c r="AI16" s="71">
        <v>61</v>
      </c>
      <c r="AJ16" s="71"/>
      <c r="AK16" s="71"/>
      <c r="AL16" s="72"/>
      <c r="AM16" s="73">
        <f t="shared" si="1"/>
        <v>107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101</v>
      </c>
      <c r="G17" s="71"/>
      <c r="H17" s="72"/>
      <c r="I17" s="70">
        <v>139</v>
      </c>
      <c r="J17" s="71"/>
      <c r="K17" s="72"/>
      <c r="L17" s="70">
        <v>176</v>
      </c>
      <c r="M17" s="71"/>
      <c r="N17" s="72"/>
      <c r="O17" s="70">
        <f t="shared" si="0"/>
        <v>315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291</v>
      </c>
      <c r="AB17" s="71"/>
      <c r="AC17" s="71"/>
      <c r="AD17" s="72"/>
      <c r="AE17" s="70">
        <v>250</v>
      </c>
      <c r="AF17" s="71"/>
      <c r="AG17" s="71"/>
      <c r="AH17" s="72"/>
      <c r="AI17" s="71">
        <v>317</v>
      </c>
      <c r="AJ17" s="71"/>
      <c r="AK17" s="71"/>
      <c r="AL17" s="72"/>
      <c r="AM17" s="73">
        <f t="shared" si="1"/>
        <v>567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157</v>
      </c>
      <c r="G18" s="71"/>
      <c r="H18" s="72"/>
      <c r="I18" s="70">
        <v>188</v>
      </c>
      <c r="J18" s="71"/>
      <c r="K18" s="72"/>
      <c r="L18" s="70">
        <v>216</v>
      </c>
      <c r="M18" s="71"/>
      <c r="N18" s="72"/>
      <c r="O18" s="70">
        <f t="shared" si="0"/>
        <v>404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260</v>
      </c>
      <c r="AB18" s="71"/>
      <c r="AC18" s="71"/>
      <c r="AD18" s="72"/>
      <c r="AE18" s="70">
        <v>200</v>
      </c>
      <c r="AF18" s="71"/>
      <c r="AG18" s="71"/>
      <c r="AH18" s="72"/>
      <c r="AI18" s="71">
        <v>240</v>
      </c>
      <c r="AJ18" s="71"/>
      <c r="AK18" s="71"/>
      <c r="AL18" s="72"/>
      <c r="AM18" s="73">
        <f t="shared" si="1"/>
        <v>440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171</v>
      </c>
      <c r="G19" s="71"/>
      <c r="H19" s="72"/>
      <c r="I19" s="70">
        <v>157</v>
      </c>
      <c r="J19" s="71"/>
      <c r="K19" s="72"/>
      <c r="L19" s="70">
        <v>181</v>
      </c>
      <c r="M19" s="71"/>
      <c r="N19" s="72"/>
      <c r="O19" s="70">
        <f t="shared" si="0"/>
        <v>338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78</v>
      </c>
      <c r="AB19" s="71"/>
      <c r="AC19" s="71"/>
      <c r="AD19" s="72"/>
      <c r="AE19" s="70">
        <v>59</v>
      </c>
      <c r="AF19" s="71"/>
      <c r="AG19" s="71"/>
      <c r="AH19" s="72"/>
      <c r="AI19" s="71">
        <v>75</v>
      </c>
      <c r="AJ19" s="71"/>
      <c r="AK19" s="71"/>
      <c r="AL19" s="72"/>
      <c r="AM19" s="73">
        <f t="shared" si="1"/>
        <v>134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82</v>
      </c>
      <c r="G20" s="71"/>
      <c r="H20" s="72"/>
      <c r="I20" s="70">
        <v>80</v>
      </c>
      <c r="J20" s="71"/>
      <c r="K20" s="72"/>
      <c r="L20" s="70">
        <v>78</v>
      </c>
      <c r="M20" s="71"/>
      <c r="N20" s="72"/>
      <c r="O20" s="70">
        <f t="shared" si="0"/>
        <v>158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127</v>
      </c>
      <c r="AB20" s="71"/>
      <c r="AC20" s="71"/>
      <c r="AD20" s="72"/>
      <c r="AE20" s="70">
        <v>110</v>
      </c>
      <c r="AF20" s="71"/>
      <c r="AG20" s="71"/>
      <c r="AH20" s="72"/>
      <c r="AI20" s="71">
        <v>151</v>
      </c>
      <c r="AJ20" s="71"/>
      <c r="AK20" s="71"/>
      <c r="AL20" s="72"/>
      <c r="AM20" s="73">
        <f t="shared" si="1"/>
        <v>261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67</v>
      </c>
      <c r="G21" s="71"/>
      <c r="H21" s="72"/>
      <c r="I21" s="70">
        <v>48</v>
      </c>
      <c r="J21" s="71"/>
      <c r="K21" s="72"/>
      <c r="L21" s="70">
        <v>64</v>
      </c>
      <c r="M21" s="71"/>
      <c r="N21" s="72"/>
      <c r="O21" s="70">
        <f t="shared" si="0"/>
        <v>112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141</v>
      </c>
      <c r="AB21" s="71"/>
      <c r="AC21" s="71"/>
      <c r="AD21" s="72"/>
      <c r="AE21" s="70">
        <v>133</v>
      </c>
      <c r="AF21" s="71"/>
      <c r="AG21" s="71"/>
      <c r="AH21" s="72"/>
      <c r="AI21" s="71">
        <v>151</v>
      </c>
      <c r="AJ21" s="71"/>
      <c r="AK21" s="71"/>
      <c r="AL21" s="72"/>
      <c r="AM21" s="73">
        <f t="shared" si="1"/>
        <v>284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45</v>
      </c>
      <c r="G22" s="71"/>
      <c r="H22" s="72"/>
      <c r="I22" s="70">
        <v>43</v>
      </c>
      <c r="J22" s="71"/>
      <c r="K22" s="72"/>
      <c r="L22" s="70">
        <v>45</v>
      </c>
      <c r="M22" s="71"/>
      <c r="N22" s="72"/>
      <c r="O22" s="70">
        <f t="shared" si="0"/>
        <v>88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257</v>
      </c>
      <c r="AB22" s="71"/>
      <c r="AC22" s="71"/>
      <c r="AD22" s="72"/>
      <c r="AE22" s="70">
        <v>277</v>
      </c>
      <c r="AF22" s="71"/>
      <c r="AG22" s="71"/>
      <c r="AH22" s="72"/>
      <c r="AI22" s="71">
        <v>321</v>
      </c>
      <c r="AJ22" s="71"/>
      <c r="AK22" s="71"/>
      <c r="AL22" s="72"/>
      <c r="AM22" s="73">
        <f t="shared" si="1"/>
        <v>598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199</v>
      </c>
      <c r="G23" s="71"/>
      <c r="H23" s="72"/>
      <c r="I23" s="70">
        <v>185</v>
      </c>
      <c r="J23" s="71"/>
      <c r="K23" s="72"/>
      <c r="L23" s="70">
        <v>198</v>
      </c>
      <c r="M23" s="71"/>
      <c r="N23" s="72"/>
      <c r="O23" s="70">
        <f t="shared" si="0"/>
        <v>383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26</v>
      </c>
      <c r="AB23" s="71"/>
      <c r="AC23" s="71"/>
      <c r="AD23" s="72"/>
      <c r="AE23" s="70">
        <v>20</v>
      </c>
      <c r="AF23" s="71"/>
      <c r="AG23" s="71"/>
      <c r="AH23" s="72"/>
      <c r="AI23" s="71">
        <v>18</v>
      </c>
      <c r="AJ23" s="71"/>
      <c r="AK23" s="71"/>
      <c r="AL23" s="72"/>
      <c r="AM23" s="73">
        <f t="shared" si="1"/>
        <v>38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244</v>
      </c>
      <c r="G24" s="71"/>
      <c r="H24" s="72"/>
      <c r="I24" s="70">
        <v>276</v>
      </c>
      <c r="J24" s="71"/>
      <c r="K24" s="72"/>
      <c r="L24" s="70">
        <v>268</v>
      </c>
      <c r="M24" s="71"/>
      <c r="N24" s="72"/>
      <c r="O24" s="70">
        <f t="shared" si="0"/>
        <v>544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165</v>
      </c>
      <c r="AB24" s="71"/>
      <c r="AC24" s="71"/>
      <c r="AD24" s="72"/>
      <c r="AE24" s="70">
        <v>159</v>
      </c>
      <c r="AF24" s="71"/>
      <c r="AG24" s="71"/>
      <c r="AH24" s="72"/>
      <c r="AI24" s="71">
        <v>170</v>
      </c>
      <c r="AJ24" s="71"/>
      <c r="AK24" s="71"/>
      <c r="AL24" s="72"/>
      <c r="AM24" s="73">
        <f t="shared" si="1"/>
        <v>329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207</v>
      </c>
      <c r="G25" s="71"/>
      <c r="H25" s="72"/>
      <c r="I25" s="70">
        <v>201</v>
      </c>
      <c r="J25" s="71"/>
      <c r="K25" s="72"/>
      <c r="L25" s="70">
        <v>223</v>
      </c>
      <c r="M25" s="71"/>
      <c r="N25" s="72"/>
      <c r="O25" s="70">
        <f t="shared" si="0"/>
        <v>424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242</v>
      </c>
      <c r="AB25" s="71"/>
      <c r="AC25" s="71"/>
      <c r="AD25" s="72"/>
      <c r="AE25" s="70">
        <v>199</v>
      </c>
      <c r="AF25" s="71"/>
      <c r="AG25" s="71"/>
      <c r="AH25" s="72"/>
      <c r="AI25" s="71">
        <v>212</v>
      </c>
      <c r="AJ25" s="71"/>
      <c r="AK25" s="71"/>
      <c r="AL25" s="72"/>
      <c r="AM25" s="73">
        <f t="shared" si="1"/>
        <v>411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170</v>
      </c>
      <c r="G26" s="71"/>
      <c r="H26" s="72"/>
      <c r="I26" s="70">
        <v>168</v>
      </c>
      <c r="J26" s="71"/>
      <c r="K26" s="72"/>
      <c r="L26" s="70">
        <v>200</v>
      </c>
      <c r="M26" s="71"/>
      <c r="N26" s="72"/>
      <c r="O26" s="70">
        <f t="shared" si="0"/>
        <v>368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167</v>
      </c>
      <c r="AB26" s="71"/>
      <c r="AC26" s="71"/>
      <c r="AD26" s="72"/>
      <c r="AE26" s="70">
        <v>159</v>
      </c>
      <c r="AF26" s="71"/>
      <c r="AG26" s="71"/>
      <c r="AH26" s="72"/>
      <c r="AI26" s="71">
        <v>169</v>
      </c>
      <c r="AJ26" s="71"/>
      <c r="AK26" s="71"/>
      <c r="AL26" s="72"/>
      <c r="AM26" s="73">
        <f t="shared" si="1"/>
        <v>328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144</v>
      </c>
      <c r="G27" s="71"/>
      <c r="H27" s="72"/>
      <c r="I27" s="70">
        <v>148</v>
      </c>
      <c r="J27" s="71"/>
      <c r="K27" s="72"/>
      <c r="L27" s="70">
        <v>169</v>
      </c>
      <c r="M27" s="71"/>
      <c r="N27" s="72"/>
      <c r="O27" s="70">
        <f t="shared" si="0"/>
        <v>317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197</v>
      </c>
      <c r="AB27" s="71"/>
      <c r="AC27" s="71"/>
      <c r="AD27" s="72"/>
      <c r="AE27" s="70">
        <v>179</v>
      </c>
      <c r="AF27" s="71"/>
      <c r="AG27" s="71"/>
      <c r="AH27" s="72"/>
      <c r="AI27" s="71">
        <v>152</v>
      </c>
      <c r="AJ27" s="71"/>
      <c r="AK27" s="71"/>
      <c r="AL27" s="72"/>
      <c r="AM27" s="73">
        <f t="shared" si="1"/>
        <v>331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67</v>
      </c>
      <c r="G28" s="71"/>
      <c r="H28" s="72"/>
      <c r="I28" s="70">
        <v>64</v>
      </c>
      <c r="J28" s="71"/>
      <c r="K28" s="72"/>
      <c r="L28" s="70">
        <v>78</v>
      </c>
      <c r="M28" s="71"/>
      <c r="N28" s="72"/>
      <c r="O28" s="70">
        <f t="shared" si="0"/>
        <v>142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238</v>
      </c>
      <c r="AB28" s="71"/>
      <c r="AC28" s="71"/>
      <c r="AD28" s="72"/>
      <c r="AE28" s="70">
        <v>212</v>
      </c>
      <c r="AF28" s="71"/>
      <c r="AG28" s="71"/>
      <c r="AH28" s="72"/>
      <c r="AI28" s="71">
        <v>243</v>
      </c>
      <c r="AJ28" s="71"/>
      <c r="AK28" s="71"/>
      <c r="AL28" s="72"/>
      <c r="AM28" s="73">
        <f t="shared" si="1"/>
        <v>455</v>
      </c>
      <c r="AN28" s="73"/>
      <c r="AO28" s="73"/>
      <c r="AP28" s="73"/>
      <c r="AR28" s="55"/>
      <c r="AS28" s="55" t="s">
        <v>49</v>
      </c>
      <c r="AT28" s="55" t="s">
        <v>50</v>
      </c>
      <c r="AU28" s="55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87</v>
      </c>
      <c r="G29" s="71"/>
      <c r="H29" s="72"/>
      <c r="I29" s="70">
        <v>76</v>
      </c>
      <c r="J29" s="71"/>
      <c r="K29" s="72"/>
      <c r="L29" s="70">
        <v>106</v>
      </c>
      <c r="M29" s="71"/>
      <c r="N29" s="72"/>
      <c r="O29" s="70">
        <f t="shared" si="0"/>
        <v>182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203</v>
      </c>
      <c r="AB29" s="71"/>
      <c r="AC29" s="71"/>
      <c r="AD29" s="72"/>
      <c r="AE29" s="70">
        <v>238</v>
      </c>
      <c r="AF29" s="71"/>
      <c r="AG29" s="71"/>
      <c r="AH29" s="72"/>
      <c r="AI29" s="71">
        <v>188</v>
      </c>
      <c r="AJ29" s="71"/>
      <c r="AK29" s="71"/>
      <c r="AL29" s="72"/>
      <c r="AM29" s="73">
        <f t="shared" si="1"/>
        <v>426</v>
      </c>
      <c r="AN29" s="73"/>
      <c r="AO29" s="73"/>
      <c r="AP29" s="73"/>
      <c r="AR29" s="55" t="s">
        <v>1</v>
      </c>
      <c r="AS29" s="5">
        <f>AE31</f>
        <v>13102</v>
      </c>
      <c r="AT29" s="5">
        <v>4197</v>
      </c>
      <c r="AU29" s="6">
        <f>IF(OR(AS29=0,AT29=0),"",ROUNDDOWN(AT29/AS29,4))</f>
        <v>0.32029999999999997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1507</v>
      </c>
      <c r="G30" s="71"/>
      <c r="H30" s="72"/>
      <c r="I30" s="70">
        <v>1647</v>
      </c>
      <c r="J30" s="71"/>
      <c r="K30" s="72"/>
      <c r="L30" s="70">
        <v>1771</v>
      </c>
      <c r="M30" s="71"/>
      <c r="N30" s="72"/>
      <c r="O30" s="70">
        <f t="shared" si="0"/>
        <v>3418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41</v>
      </c>
      <c r="AB30" s="71"/>
      <c r="AC30" s="71"/>
      <c r="AD30" s="72"/>
      <c r="AE30" s="70">
        <v>46</v>
      </c>
      <c r="AF30" s="71"/>
      <c r="AG30" s="71"/>
      <c r="AH30" s="72"/>
      <c r="AI30" s="71">
        <v>46</v>
      </c>
      <c r="AJ30" s="71"/>
      <c r="AK30" s="71"/>
      <c r="AL30" s="72"/>
      <c r="AM30" s="73">
        <f t="shared" si="1"/>
        <v>92</v>
      </c>
      <c r="AN30" s="73"/>
      <c r="AO30" s="73"/>
      <c r="AP30" s="73"/>
      <c r="AR30" s="55" t="s">
        <v>3</v>
      </c>
      <c r="AS30" s="5">
        <f>AI31</f>
        <v>14452</v>
      </c>
      <c r="AT30" s="5">
        <v>5877</v>
      </c>
      <c r="AU30" s="6">
        <f>IF(OR(AS30=0,AT30=0),"",ROUNDDOWN(AT30/AS30,4))</f>
        <v>0.40660000000000002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551</v>
      </c>
      <c r="G31" s="71"/>
      <c r="H31" s="72"/>
      <c r="I31" s="70">
        <v>611</v>
      </c>
      <c r="J31" s="71"/>
      <c r="K31" s="72"/>
      <c r="L31" s="70">
        <v>672</v>
      </c>
      <c r="M31" s="71"/>
      <c r="N31" s="72"/>
      <c r="O31" s="70">
        <f t="shared" si="0"/>
        <v>1283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12712</v>
      </c>
      <c r="AB31" s="71"/>
      <c r="AC31" s="71"/>
      <c r="AD31" s="72"/>
      <c r="AE31" s="70">
        <f>SUM(I8:K32,AE8:AH30)</f>
        <v>13102</v>
      </c>
      <c r="AF31" s="71"/>
      <c r="AG31" s="71"/>
      <c r="AH31" s="72"/>
      <c r="AI31" s="70">
        <f>SUM(L8:N32,AI8:AL30)</f>
        <v>14452</v>
      </c>
      <c r="AJ31" s="71"/>
      <c r="AK31" s="71"/>
      <c r="AL31" s="72"/>
      <c r="AM31" s="73">
        <f>AE31+AI31</f>
        <v>27554</v>
      </c>
      <c r="AN31" s="73"/>
      <c r="AO31" s="73"/>
      <c r="AP31" s="73"/>
      <c r="AR31" s="55" t="s">
        <v>4</v>
      </c>
      <c r="AS31" s="5">
        <f>AM31</f>
        <v>27554</v>
      </c>
      <c r="AT31" s="5">
        <f>AT29+AT30</f>
        <v>10074</v>
      </c>
      <c r="AU31" s="6">
        <f>IF(OR(AS31=0,AT31=0),"",ROUNDDOWN(AT31/AS31,4))</f>
        <v>0.36559999999999998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462</v>
      </c>
      <c r="G32" s="88"/>
      <c r="H32" s="89"/>
      <c r="I32" s="87">
        <v>463</v>
      </c>
      <c r="J32" s="88"/>
      <c r="K32" s="89"/>
      <c r="L32" s="87">
        <v>517</v>
      </c>
      <c r="M32" s="88"/>
      <c r="N32" s="89"/>
      <c r="O32" s="87">
        <f t="shared" si="0"/>
        <v>980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53" t="s">
        <v>59</v>
      </c>
      <c r="E34" s="81" t="s">
        <v>156</v>
      </c>
      <c r="F34" s="81"/>
      <c r="G34" s="1" t="s">
        <v>2</v>
      </c>
      <c r="L34" s="1" t="s">
        <v>60</v>
      </c>
      <c r="O34" s="82" t="s">
        <v>157</v>
      </c>
      <c r="P34" s="82"/>
      <c r="Q34" s="82"/>
      <c r="R34" s="82"/>
      <c r="S34" s="1" t="s">
        <v>2</v>
      </c>
      <c r="AG34" s="53" t="s">
        <v>61</v>
      </c>
      <c r="AH34" s="59">
        <f>AT31</f>
        <v>10074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53" t="s">
        <v>59</v>
      </c>
      <c r="E36" s="82">
        <v>9</v>
      </c>
      <c r="F36" s="82"/>
      <c r="G36" s="1" t="s">
        <v>62</v>
      </c>
      <c r="L36" s="1" t="s">
        <v>60</v>
      </c>
      <c r="O36" s="82" t="s">
        <v>158</v>
      </c>
      <c r="P36" s="82"/>
      <c r="Q36" s="82"/>
      <c r="R36" s="82"/>
      <c r="S36" s="1" t="s">
        <v>62</v>
      </c>
      <c r="Y36" s="1" t="s">
        <v>154</v>
      </c>
      <c r="AG36" s="53" t="s">
        <v>1</v>
      </c>
      <c r="AH36" s="59">
        <f>AT29</f>
        <v>4197</v>
      </c>
      <c r="AI36" s="59"/>
      <c r="AJ36" s="59"/>
      <c r="AK36" s="59"/>
      <c r="AL36" s="59"/>
      <c r="AM36" s="1" t="s">
        <v>2</v>
      </c>
    </row>
    <row r="37" spans="3:39" ht="6" customHeight="1">
      <c r="AG37" s="53"/>
    </row>
    <row r="38" spans="3:39" ht="18.75" customHeight="1">
      <c r="C38" s="54" t="s">
        <v>65</v>
      </c>
      <c r="AG38" s="53" t="s">
        <v>3</v>
      </c>
      <c r="AH38" s="59">
        <f>AT30</f>
        <v>5877</v>
      </c>
      <c r="AI38" s="59"/>
      <c r="AJ38" s="59"/>
      <c r="AK38" s="59"/>
      <c r="AL38" s="59"/>
      <c r="AM38" s="1" t="s">
        <v>2</v>
      </c>
    </row>
    <row r="39" spans="3:39" ht="6" customHeight="1">
      <c r="AG39" s="53"/>
    </row>
    <row r="40" spans="3:39" ht="18.75" customHeight="1">
      <c r="C40" s="8" t="s">
        <v>66</v>
      </c>
      <c r="AG40" s="53" t="s">
        <v>51</v>
      </c>
      <c r="AH40" s="90">
        <f>IF(OR(AH34=0,AM31=0),"",ROUNDDOWN(AH34/AM31*100,2))</f>
        <v>36.56</v>
      </c>
      <c r="AI40" s="90"/>
      <c r="AJ40" s="90"/>
      <c r="AK40" s="90"/>
      <c r="AL40" s="90"/>
      <c r="AM40" s="1" t="s">
        <v>155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7" workbookViewId="0">
      <selection activeCell="D5" sqref="D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3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14"/>
      <c r="H3" s="14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13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13"/>
      <c r="H4" s="7"/>
      <c r="I4" s="59" t="s">
        <v>62</v>
      </c>
      <c r="J4" s="59"/>
      <c r="K4" s="59"/>
      <c r="L4" s="59">
        <v>11525</v>
      </c>
      <c r="M4" s="59"/>
      <c r="N4" s="59"/>
      <c r="O4" s="15"/>
      <c r="P4" s="15"/>
      <c r="Q4" s="60" t="s">
        <v>63</v>
      </c>
      <c r="R4" s="60"/>
      <c r="S4" s="60"/>
      <c r="T4" s="61">
        <v>118.3</v>
      </c>
      <c r="U4" s="61"/>
      <c r="V4" s="61"/>
      <c r="W4" s="61"/>
      <c r="X4" s="15" t="s">
        <v>75</v>
      </c>
      <c r="Y4" s="15"/>
      <c r="Z4" s="15"/>
      <c r="AF4" s="4"/>
      <c r="AH4" s="13"/>
      <c r="AK4" s="14"/>
      <c r="AL4" s="13"/>
      <c r="AM4" s="15"/>
      <c r="AP4" s="14"/>
    </row>
    <row r="5" spans="2:44" ht="18.75" customHeight="1">
      <c r="Z5" s="13"/>
      <c r="AA5" s="13"/>
      <c r="AB5" s="13"/>
      <c r="AC5" s="13"/>
      <c r="AD5" s="59" t="s">
        <v>76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1734</v>
      </c>
      <c r="G8" s="75"/>
      <c r="H8" s="76"/>
      <c r="I8" s="74">
        <v>1910</v>
      </c>
      <c r="J8" s="75"/>
      <c r="K8" s="76"/>
      <c r="L8" s="74">
        <v>2126</v>
      </c>
      <c r="M8" s="75"/>
      <c r="N8" s="76"/>
      <c r="O8" s="74">
        <f t="shared" ref="O8:O32" si="0">I8+L8</f>
        <v>4036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498</v>
      </c>
      <c r="AB8" s="75"/>
      <c r="AC8" s="75"/>
      <c r="AD8" s="75"/>
      <c r="AE8" s="74">
        <v>594</v>
      </c>
      <c r="AF8" s="75"/>
      <c r="AG8" s="75"/>
      <c r="AH8" s="76"/>
      <c r="AI8" s="75">
        <v>626</v>
      </c>
      <c r="AJ8" s="75"/>
      <c r="AK8" s="75"/>
      <c r="AL8" s="76"/>
      <c r="AM8" s="66">
        <f t="shared" ref="AM8:AM30" si="1">AE8+AI8</f>
        <v>1220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85</v>
      </c>
      <c r="G9" s="71"/>
      <c r="H9" s="72"/>
      <c r="I9" s="70">
        <v>78</v>
      </c>
      <c r="J9" s="71"/>
      <c r="K9" s="72"/>
      <c r="L9" s="70">
        <v>78</v>
      </c>
      <c r="M9" s="71"/>
      <c r="N9" s="72"/>
      <c r="O9" s="70">
        <f t="shared" si="0"/>
        <v>156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62</v>
      </c>
      <c r="AB9" s="71"/>
      <c r="AC9" s="71"/>
      <c r="AD9" s="72"/>
      <c r="AE9" s="70">
        <v>72</v>
      </c>
      <c r="AF9" s="71"/>
      <c r="AG9" s="71"/>
      <c r="AH9" s="72"/>
      <c r="AI9" s="71">
        <v>77</v>
      </c>
      <c r="AJ9" s="71"/>
      <c r="AK9" s="71"/>
      <c r="AL9" s="72"/>
      <c r="AM9" s="73">
        <f t="shared" si="1"/>
        <v>149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233</v>
      </c>
      <c r="G10" s="71"/>
      <c r="H10" s="72"/>
      <c r="I10" s="70">
        <v>219</v>
      </c>
      <c r="J10" s="71"/>
      <c r="K10" s="72"/>
      <c r="L10" s="70">
        <v>243</v>
      </c>
      <c r="M10" s="71"/>
      <c r="N10" s="72"/>
      <c r="O10" s="70">
        <f t="shared" si="0"/>
        <v>462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295</v>
      </c>
      <c r="AB10" s="71"/>
      <c r="AC10" s="71"/>
      <c r="AD10" s="72"/>
      <c r="AE10" s="70">
        <v>328</v>
      </c>
      <c r="AF10" s="71"/>
      <c r="AG10" s="71"/>
      <c r="AH10" s="72"/>
      <c r="AI10" s="71">
        <v>351</v>
      </c>
      <c r="AJ10" s="71"/>
      <c r="AK10" s="71"/>
      <c r="AL10" s="72"/>
      <c r="AM10" s="73">
        <f t="shared" si="1"/>
        <v>679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109</v>
      </c>
      <c r="G11" s="71"/>
      <c r="H11" s="72"/>
      <c r="I11" s="70">
        <v>100</v>
      </c>
      <c r="J11" s="71"/>
      <c r="K11" s="72"/>
      <c r="L11" s="70">
        <v>132</v>
      </c>
      <c r="M11" s="71"/>
      <c r="N11" s="72"/>
      <c r="O11" s="70">
        <f t="shared" si="0"/>
        <v>232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437</v>
      </c>
      <c r="AB11" s="71"/>
      <c r="AC11" s="71"/>
      <c r="AD11" s="72"/>
      <c r="AE11" s="70">
        <v>510</v>
      </c>
      <c r="AF11" s="71"/>
      <c r="AG11" s="71"/>
      <c r="AH11" s="72"/>
      <c r="AI11" s="71">
        <v>571</v>
      </c>
      <c r="AJ11" s="71"/>
      <c r="AK11" s="71"/>
      <c r="AL11" s="72"/>
      <c r="AM11" s="73">
        <f t="shared" si="1"/>
        <v>1081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128</v>
      </c>
      <c r="G12" s="71"/>
      <c r="H12" s="72"/>
      <c r="I12" s="70">
        <v>138</v>
      </c>
      <c r="J12" s="71"/>
      <c r="K12" s="72"/>
      <c r="L12" s="70">
        <v>155</v>
      </c>
      <c r="M12" s="71"/>
      <c r="N12" s="72"/>
      <c r="O12" s="70">
        <f t="shared" si="0"/>
        <v>293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186</v>
      </c>
      <c r="AB12" s="71"/>
      <c r="AC12" s="71"/>
      <c r="AD12" s="72"/>
      <c r="AE12" s="70">
        <v>200</v>
      </c>
      <c r="AF12" s="71"/>
      <c r="AG12" s="71"/>
      <c r="AH12" s="72"/>
      <c r="AI12" s="71">
        <v>217</v>
      </c>
      <c r="AJ12" s="71"/>
      <c r="AK12" s="71"/>
      <c r="AL12" s="72"/>
      <c r="AM12" s="73">
        <f t="shared" si="1"/>
        <v>417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79</v>
      </c>
      <c r="G13" s="71"/>
      <c r="H13" s="72"/>
      <c r="I13" s="70">
        <v>83</v>
      </c>
      <c r="J13" s="71"/>
      <c r="K13" s="72"/>
      <c r="L13" s="70">
        <v>79</v>
      </c>
      <c r="M13" s="71"/>
      <c r="N13" s="72"/>
      <c r="O13" s="70">
        <f t="shared" si="0"/>
        <v>162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140</v>
      </c>
      <c r="AB13" s="71"/>
      <c r="AC13" s="71"/>
      <c r="AD13" s="72"/>
      <c r="AE13" s="70">
        <v>153</v>
      </c>
      <c r="AF13" s="71"/>
      <c r="AG13" s="71"/>
      <c r="AH13" s="72"/>
      <c r="AI13" s="71">
        <v>152</v>
      </c>
      <c r="AJ13" s="71"/>
      <c r="AK13" s="71"/>
      <c r="AL13" s="72"/>
      <c r="AM13" s="73">
        <f t="shared" si="1"/>
        <v>305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1496</v>
      </c>
      <c r="AB14" s="71"/>
      <c r="AC14" s="71"/>
      <c r="AD14" s="72"/>
      <c r="AE14" s="70">
        <v>1532</v>
      </c>
      <c r="AF14" s="71"/>
      <c r="AG14" s="71"/>
      <c r="AH14" s="72"/>
      <c r="AI14" s="71">
        <v>1710</v>
      </c>
      <c r="AJ14" s="71"/>
      <c r="AK14" s="71"/>
      <c r="AL14" s="72"/>
      <c r="AM14" s="73">
        <f t="shared" si="1"/>
        <v>3242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257</v>
      </c>
      <c r="G15" s="71"/>
      <c r="H15" s="72"/>
      <c r="I15" s="70">
        <v>274</v>
      </c>
      <c r="J15" s="71"/>
      <c r="K15" s="72"/>
      <c r="L15" s="70">
        <v>315</v>
      </c>
      <c r="M15" s="71"/>
      <c r="N15" s="72"/>
      <c r="O15" s="70">
        <f t="shared" si="0"/>
        <v>589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12</v>
      </c>
      <c r="AB15" s="71"/>
      <c r="AC15" s="71"/>
      <c r="AD15" s="72"/>
      <c r="AE15" s="70">
        <v>7</v>
      </c>
      <c r="AF15" s="71"/>
      <c r="AG15" s="71"/>
      <c r="AH15" s="72"/>
      <c r="AI15" s="71">
        <v>9</v>
      </c>
      <c r="AJ15" s="71"/>
      <c r="AK15" s="71"/>
      <c r="AL15" s="72"/>
      <c r="AM15" s="73">
        <f t="shared" si="1"/>
        <v>16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245</v>
      </c>
      <c r="G16" s="71"/>
      <c r="H16" s="72"/>
      <c r="I16" s="70">
        <v>237</v>
      </c>
      <c r="J16" s="71"/>
      <c r="K16" s="72"/>
      <c r="L16" s="70">
        <v>273</v>
      </c>
      <c r="M16" s="71"/>
      <c r="N16" s="72"/>
      <c r="O16" s="70">
        <f t="shared" si="0"/>
        <v>510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62</v>
      </c>
      <c r="AB16" s="71"/>
      <c r="AC16" s="71"/>
      <c r="AD16" s="72"/>
      <c r="AE16" s="70">
        <v>49</v>
      </c>
      <c r="AF16" s="71"/>
      <c r="AG16" s="71"/>
      <c r="AH16" s="72"/>
      <c r="AI16" s="71">
        <v>62</v>
      </c>
      <c r="AJ16" s="71"/>
      <c r="AK16" s="71"/>
      <c r="AL16" s="72"/>
      <c r="AM16" s="73">
        <f t="shared" si="1"/>
        <v>111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97</v>
      </c>
      <c r="G17" s="71"/>
      <c r="H17" s="72"/>
      <c r="I17" s="70">
        <v>138</v>
      </c>
      <c r="J17" s="71"/>
      <c r="K17" s="72"/>
      <c r="L17" s="70">
        <v>171</v>
      </c>
      <c r="M17" s="71"/>
      <c r="N17" s="72"/>
      <c r="O17" s="70">
        <f t="shared" si="0"/>
        <v>309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284</v>
      </c>
      <c r="AB17" s="71"/>
      <c r="AC17" s="71"/>
      <c r="AD17" s="72"/>
      <c r="AE17" s="70">
        <v>241</v>
      </c>
      <c r="AF17" s="71"/>
      <c r="AG17" s="71"/>
      <c r="AH17" s="72"/>
      <c r="AI17" s="71">
        <v>316</v>
      </c>
      <c r="AJ17" s="71"/>
      <c r="AK17" s="71"/>
      <c r="AL17" s="72"/>
      <c r="AM17" s="73">
        <f t="shared" si="1"/>
        <v>557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161</v>
      </c>
      <c r="G18" s="71"/>
      <c r="H18" s="72"/>
      <c r="I18" s="70">
        <v>202</v>
      </c>
      <c r="J18" s="71"/>
      <c r="K18" s="72"/>
      <c r="L18" s="70">
        <v>217</v>
      </c>
      <c r="M18" s="71"/>
      <c r="N18" s="72"/>
      <c r="O18" s="70">
        <f t="shared" si="0"/>
        <v>419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256</v>
      </c>
      <c r="AB18" s="71"/>
      <c r="AC18" s="71"/>
      <c r="AD18" s="72"/>
      <c r="AE18" s="70">
        <v>200</v>
      </c>
      <c r="AF18" s="71"/>
      <c r="AG18" s="71"/>
      <c r="AH18" s="72"/>
      <c r="AI18" s="71">
        <v>240</v>
      </c>
      <c r="AJ18" s="71"/>
      <c r="AK18" s="71"/>
      <c r="AL18" s="72"/>
      <c r="AM18" s="73">
        <f t="shared" si="1"/>
        <v>440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166</v>
      </c>
      <c r="G19" s="71"/>
      <c r="H19" s="72"/>
      <c r="I19" s="70">
        <v>160</v>
      </c>
      <c r="J19" s="71"/>
      <c r="K19" s="72"/>
      <c r="L19" s="70">
        <v>182</v>
      </c>
      <c r="M19" s="71"/>
      <c r="N19" s="72"/>
      <c r="O19" s="70">
        <f t="shared" si="0"/>
        <v>342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80</v>
      </c>
      <c r="AB19" s="71"/>
      <c r="AC19" s="71"/>
      <c r="AD19" s="72"/>
      <c r="AE19" s="70">
        <v>63</v>
      </c>
      <c r="AF19" s="71"/>
      <c r="AG19" s="71"/>
      <c r="AH19" s="72"/>
      <c r="AI19" s="71">
        <v>77</v>
      </c>
      <c r="AJ19" s="71"/>
      <c r="AK19" s="71"/>
      <c r="AL19" s="72"/>
      <c r="AM19" s="73">
        <f t="shared" si="1"/>
        <v>140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80</v>
      </c>
      <c r="G20" s="71"/>
      <c r="H20" s="72"/>
      <c r="I20" s="70">
        <v>83</v>
      </c>
      <c r="J20" s="71"/>
      <c r="K20" s="72"/>
      <c r="L20" s="70">
        <v>75</v>
      </c>
      <c r="M20" s="71"/>
      <c r="N20" s="72"/>
      <c r="O20" s="70">
        <f t="shared" si="0"/>
        <v>158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130</v>
      </c>
      <c r="AB20" s="71"/>
      <c r="AC20" s="71"/>
      <c r="AD20" s="72"/>
      <c r="AE20" s="70">
        <v>112</v>
      </c>
      <c r="AF20" s="71"/>
      <c r="AG20" s="71"/>
      <c r="AH20" s="72"/>
      <c r="AI20" s="71">
        <v>159</v>
      </c>
      <c r="AJ20" s="71"/>
      <c r="AK20" s="71"/>
      <c r="AL20" s="72"/>
      <c r="AM20" s="73">
        <f t="shared" si="1"/>
        <v>271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71</v>
      </c>
      <c r="G21" s="71"/>
      <c r="H21" s="72"/>
      <c r="I21" s="70">
        <v>51</v>
      </c>
      <c r="J21" s="71"/>
      <c r="K21" s="72"/>
      <c r="L21" s="70">
        <v>68</v>
      </c>
      <c r="M21" s="71"/>
      <c r="N21" s="72"/>
      <c r="O21" s="70">
        <f t="shared" si="0"/>
        <v>119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145</v>
      </c>
      <c r="AB21" s="71"/>
      <c r="AC21" s="71"/>
      <c r="AD21" s="72"/>
      <c r="AE21" s="70">
        <v>141</v>
      </c>
      <c r="AF21" s="71"/>
      <c r="AG21" s="71"/>
      <c r="AH21" s="72"/>
      <c r="AI21" s="71">
        <v>157</v>
      </c>
      <c r="AJ21" s="71"/>
      <c r="AK21" s="71"/>
      <c r="AL21" s="72"/>
      <c r="AM21" s="73">
        <f t="shared" si="1"/>
        <v>298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44</v>
      </c>
      <c r="G22" s="71"/>
      <c r="H22" s="72"/>
      <c r="I22" s="70">
        <v>41</v>
      </c>
      <c r="J22" s="71"/>
      <c r="K22" s="72"/>
      <c r="L22" s="70">
        <v>44</v>
      </c>
      <c r="M22" s="71"/>
      <c r="N22" s="72"/>
      <c r="O22" s="70">
        <f t="shared" si="0"/>
        <v>85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258</v>
      </c>
      <c r="AB22" s="71"/>
      <c r="AC22" s="71"/>
      <c r="AD22" s="72"/>
      <c r="AE22" s="70">
        <v>281</v>
      </c>
      <c r="AF22" s="71"/>
      <c r="AG22" s="71"/>
      <c r="AH22" s="72"/>
      <c r="AI22" s="71">
        <v>327</v>
      </c>
      <c r="AJ22" s="71"/>
      <c r="AK22" s="71"/>
      <c r="AL22" s="72"/>
      <c r="AM22" s="73">
        <f t="shared" si="1"/>
        <v>608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195</v>
      </c>
      <c r="G23" s="71"/>
      <c r="H23" s="72"/>
      <c r="I23" s="70">
        <v>177</v>
      </c>
      <c r="J23" s="71"/>
      <c r="K23" s="72"/>
      <c r="L23" s="70">
        <v>199</v>
      </c>
      <c r="M23" s="71"/>
      <c r="N23" s="72"/>
      <c r="O23" s="70">
        <f t="shared" si="0"/>
        <v>376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27</v>
      </c>
      <c r="AB23" s="71"/>
      <c r="AC23" s="71"/>
      <c r="AD23" s="72"/>
      <c r="AE23" s="70">
        <v>19</v>
      </c>
      <c r="AF23" s="71"/>
      <c r="AG23" s="71"/>
      <c r="AH23" s="72"/>
      <c r="AI23" s="71">
        <v>16</v>
      </c>
      <c r="AJ23" s="71"/>
      <c r="AK23" s="71"/>
      <c r="AL23" s="72"/>
      <c r="AM23" s="73">
        <f t="shared" si="1"/>
        <v>35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241</v>
      </c>
      <c r="G24" s="71"/>
      <c r="H24" s="72"/>
      <c r="I24" s="70">
        <v>270</v>
      </c>
      <c r="J24" s="71"/>
      <c r="K24" s="72"/>
      <c r="L24" s="70">
        <v>269</v>
      </c>
      <c r="M24" s="71"/>
      <c r="N24" s="72"/>
      <c r="O24" s="70">
        <f t="shared" si="0"/>
        <v>539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159</v>
      </c>
      <c r="AB24" s="71"/>
      <c r="AC24" s="71"/>
      <c r="AD24" s="72"/>
      <c r="AE24" s="70">
        <v>154</v>
      </c>
      <c r="AF24" s="71"/>
      <c r="AG24" s="71"/>
      <c r="AH24" s="72"/>
      <c r="AI24" s="71">
        <v>174</v>
      </c>
      <c r="AJ24" s="71"/>
      <c r="AK24" s="71"/>
      <c r="AL24" s="72"/>
      <c r="AM24" s="73">
        <f t="shared" si="1"/>
        <v>328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209</v>
      </c>
      <c r="G25" s="71"/>
      <c r="H25" s="72"/>
      <c r="I25" s="70">
        <v>205</v>
      </c>
      <c r="J25" s="71"/>
      <c r="K25" s="72"/>
      <c r="L25" s="70">
        <v>228</v>
      </c>
      <c r="M25" s="71"/>
      <c r="N25" s="72"/>
      <c r="O25" s="70">
        <f t="shared" si="0"/>
        <v>433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246</v>
      </c>
      <c r="AB25" s="71"/>
      <c r="AC25" s="71"/>
      <c r="AD25" s="72"/>
      <c r="AE25" s="70">
        <v>207</v>
      </c>
      <c r="AF25" s="71"/>
      <c r="AG25" s="71"/>
      <c r="AH25" s="72"/>
      <c r="AI25" s="71">
        <v>211</v>
      </c>
      <c r="AJ25" s="71"/>
      <c r="AK25" s="71"/>
      <c r="AL25" s="72"/>
      <c r="AM25" s="73">
        <f t="shared" si="1"/>
        <v>418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169</v>
      </c>
      <c r="G26" s="71"/>
      <c r="H26" s="72"/>
      <c r="I26" s="70">
        <v>168</v>
      </c>
      <c r="J26" s="71"/>
      <c r="K26" s="72"/>
      <c r="L26" s="70">
        <v>200</v>
      </c>
      <c r="M26" s="71"/>
      <c r="N26" s="72"/>
      <c r="O26" s="70">
        <f t="shared" si="0"/>
        <v>368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167</v>
      </c>
      <c r="AB26" s="71"/>
      <c r="AC26" s="71"/>
      <c r="AD26" s="72"/>
      <c r="AE26" s="70">
        <v>165</v>
      </c>
      <c r="AF26" s="71"/>
      <c r="AG26" s="71"/>
      <c r="AH26" s="72"/>
      <c r="AI26" s="71">
        <v>171</v>
      </c>
      <c r="AJ26" s="71"/>
      <c r="AK26" s="71"/>
      <c r="AL26" s="72"/>
      <c r="AM26" s="73">
        <f t="shared" si="1"/>
        <v>336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148</v>
      </c>
      <c r="G27" s="71"/>
      <c r="H27" s="72"/>
      <c r="I27" s="70">
        <v>155</v>
      </c>
      <c r="J27" s="71"/>
      <c r="K27" s="72"/>
      <c r="L27" s="70">
        <v>170</v>
      </c>
      <c r="M27" s="71"/>
      <c r="N27" s="72"/>
      <c r="O27" s="70">
        <f t="shared" si="0"/>
        <v>325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200</v>
      </c>
      <c r="AB27" s="71"/>
      <c r="AC27" s="71"/>
      <c r="AD27" s="72"/>
      <c r="AE27" s="70">
        <v>185</v>
      </c>
      <c r="AF27" s="71"/>
      <c r="AG27" s="71"/>
      <c r="AH27" s="72"/>
      <c r="AI27" s="71">
        <v>162</v>
      </c>
      <c r="AJ27" s="71"/>
      <c r="AK27" s="71"/>
      <c r="AL27" s="72"/>
      <c r="AM27" s="73">
        <f t="shared" si="1"/>
        <v>347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71</v>
      </c>
      <c r="G28" s="71"/>
      <c r="H28" s="72"/>
      <c r="I28" s="70">
        <v>69</v>
      </c>
      <c r="J28" s="71"/>
      <c r="K28" s="72"/>
      <c r="L28" s="70">
        <v>82</v>
      </c>
      <c r="M28" s="71"/>
      <c r="N28" s="72"/>
      <c r="O28" s="70">
        <f t="shared" si="0"/>
        <v>151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244</v>
      </c>
      <c r="AB28" s="71"/>
      <c r="AC28" s="71"/>
      <c r="AD28" s="72"/>
      <c r="AE28" s="70">
        <v>217</v>
      </c>
      <c r="AF28" s="71"/>
      <c r="AG28" s="71"/>
      <c r="AH28" s="72"/>
      <c r="AI28" s="71">
        <v>253</v>
      </c>
      <c r="AJ28" s="71"/>
      <c r="AK28" s="71"/>
      <c r="AL28" s="72"/>
      <c r="AM28" s="73">
        <f t="shared" si="1"/>
        <v>470</v>
      </c>
      <c r="AN28" s="73"/>
      <c r="AO28" s="73"/>
      <c r="AP28" s="73"/>
      <c r="AR28" s="16"/>
      <c r="AS28" s="16" t="s">
        <v>49</v>
      </c>
      <c r="AT28" s="16" t="s">
        <v>50</v>
      </c>
      <c r="AU28" s="16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88</v>
      </c>
      <c r="G29" s="71"/>
      <c r="H29" s="72"/>
      <c r="I29" s="70">
        <v>81</v>
      </c>
      <c r="J29" s="71"/>
      <c r="K29" s="72"/>
      <c r="L29" s="70">
        <v>107</v>
      </c>
      <c r="M29" s="71"/>
      <c r="N29" s="72"/>
      <c r="O29" s="70">
        <f t="shared" si="0"/>
        <v>188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205</v>
      </c>
      <c r="AB29" s="71"/>
      <c r="AC29" s="71"/>
      <c r="AD29" s="72"/>
      <c r="AE29" s="70">
        <v>234</v>
      </c>
      <c r="AF29" s="71"/>
      <c r="AG29" s="71"/>
      <c r="AH29" s="72"/>
      <c r="AI29" s="71">
        <v>193</v>
      </c>
      <c r="AJ29" s="71"/>
      <c r="AK29" s="71"/>
      <c r="AL29" s="72"/>
      <c r="AM29" s="73">
        <f t="shared" si="1"/>
        <v>427</v>
      </c>
      <c r="AN29" s="73"/>
      <c r="AO29" s="73"/>
      <c r="AP29" s="73"/>
      <c r="AR29" s="16" t="s">
        <v>1</v>
      </c>
      <c r="AS29" s="5">
        <f>AE31</f>
        <v>13303</v>
      </c>
      <c r="AT29" s="5">
        <v>4142</v>
      </c>
      <c r="AU29" s="6">
        <f>IF(OR(AS29=0,AT29=0),"",ROUNDDOWN(AT29/AS29,4))</f>
        <v>0.31130000000000002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1513</v>
      </c>
      <c r="G30" s="71"/>
      <c r="H30" s="72"/>
      <c r="I30" s="70">
        <v>1651</v>
      </c>
      <c r="J30" s="71"/>
      <c r="K30" s="72"/>
      <c r="L30" s="70">
        <v>1773</v>
      </c>
      <c r="M30" s="71"/>
      <c r="N30" s="72"/>
      <c r="O30" s="70">
        <f t="shared" si="0"/>
        <v>3424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44</v>
      </c>
      <c r="AB30" s="71"/>
      <c r="AC30" s="71"/>
      <c r="AD30" s="72"/>
      <c r="AE30" s="70">
        <v>51</v>
      </c>
      <c r="AF30" s="71"/>
      <c r="AG30" s="71"/>
      <c r="AH30" s="72"/>
      <c r="AI30" s="71">
        <v>45</v>
      </c>
      <c r="AJ30" s="71"/>
      <c r="AK30" s="71"/>
      <c r="AL30" s="72"/>
      <c r="AM30" s="73">
        <f t="shared" si="1"/>
        <v>96</v>
      </c>
      <c r="AN30" s="73"/>
      <c r="AO30" s="73"/>
      <c r="AP30" s="73"/>
      <c r="AR30" s="16" t="s">
        <v>3</v>
      </c>
      <c r="AS30" s="5">
        <f>AI31</f>
        <v>14687</v>
      </c>
      <c r="AT30" s="5">
        <v>5784</v>
      </c>
      <c r="AU30" s="6">
        <f>IF(OR(AS30=0,AT30=0),"",ROUNDDOWN(AT30/AS30,4))</f>
        <v>0.39379999999999998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557</v>
      </c>
      <c r="G31" s="71"/>
      <c r="H31" s="72"/>
      <c r="I31" s="70">
        <v>615</v>
      </c>
      <c r="J31" s="71"/>
      <c r="K31" s="72"/>
      <c r="L31" s="70">
        <v>693</v>
      </c>
      <c r="M31" s="71"/>
      <c r="N31" s="72"/>
      <c r="O31" s="70">
        <f t="shared" si="0"/>
        <v>1308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12791</v>
      </c>
      <c r="AB31" s="71"/>
      <c r="AC31" s="71"/>
      <c r="AD31" s="72"/>
      <c r="AE31" s="70">
        <f>SUM(I8:K32,AE8:AH30)</f>
        <v>13303</v>
      </c>
      <c r="AF31" s="71"/>
      <c r="AG31" s="71"/>
      <c r="AH31" s="72"/>
      <c r="AI31" s="70">
        <f>SUM(L8:N32,AI8:AL30)</f>
        <v>14687</v>
      </c>
      <c r="AJ31" s="71"/>
      <c r="AK31" s="71"/>
      <c r="AL31" s="72"/>
      <c r="AM31" s="73">
        <f>AE31+AI31</f>
        <v>27990</v>
      </c>
      <c r="AN31" s="73"/>
      <c r="AO31" s="73"/>
      <c r="AP31" s="73"/>
      <c r="AR31" s="16" t="s">
        <v>4</v>
      </c>
      <c r="AS31" s="5">
        <f>AM31</f>
        <v>27990</v>
      </c>
      <c r="AT31" s="5">
        <f>AT29+AT30</f>
        <v>9926</v>
      </c>
      <c r="AU31" s="6">
        <f>IF(OR(AS31=0,AT31=0),"",ROUNDDOWN(AT31/AS31,4))</f>
        <v>0.35460000000000003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470</v>
      </c>
      <c r="G32" s="88"/>
      <c r="H32" s="89"/>
      <c r="I32" s="87">
        <v>476</v>
      </c>
      <c r="J32" s="88"/>
      <c r="K32" s="89"/>
      <c r="L32" s="87">
        <v>528</v>
      </c>
      <c r="M32" s="88"/>
      <c r="N32" s="89"/>
      <c r="O32" s="87">
        <f t="shared" si="0"/>
        <v>1004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14" t="s">
        <v>59</v>
      </c>
      <c r="E34" s="81" t="s">
        <v>79</v>
      </c>
      <c r="F34" s="81"/>
      <c r="G34" s="1" t="s">
        <v>2</v>
      </c>
      <c r="L34" s="1" t="s">
        <v>60</v>
      </c>
      <c r="O34" s="82" t="s">
        <v>81</v>
      </c>
      <c r="P34" s="82"/>
      <c r="Q34" s="82"/>
      <c r="R34" s="82"/>
      <c r="S34" s="1" t="s">
        <v>2</v>
      </c>
      <c r="AG34" s="14" t="s">
        <v>61</v>
      </c>
      <c r="AH34" s="59">
        <f>AT31</f>
        <v>9926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14" t="s">
        <v>59</v>
      </c>
      <c r="E36" s="82" t="s">
        <v>80</v>
      </c>
      <c r="F36" s="82"/>
      <c r="G36" s="1" t="s">
        <v>62</v>
      </c>
      <c r="L36" s="1" t="s">
        <v>60</v>
      </c>
      <c r="O36" s="82" t="s">
        <v>82</v>
      </c>
      <c r="P36" s="82"/>
      <c r="Q36" s="82"/>
      <c r="R36" s="82"/>
      <c r="S36" s="1" t="s">
        <v>62</v>
      </c>
      <c r="Y36" s="1" t="s">
        <v>77</v>
      </c>
      <c r="AG36" s="14" t="s">
        <v>1</v>
      </c>
      <c r="AH36" s="59">
        <f>AT29</f>
        <v>4142</v>
      </c>
      <c r="AI36" s="59"/>
      <c r="AJ36" s="59"/>
      <c r="AK36" s="59"/>
      <c r="AL36" s="59"/>
      <c r="AM36" s="1" t="s">
        <v>2</v>
      </c>
    </row>
    <row r="37" spans="3:39" ht="6" customHeight="1">
      <c r="AG37" s="14"/>
    </row>
    <row r="38" spans="3:39" ht="18.75" customHeight="1">
      <c r="C38" s="15" t="s">
        <v>65</v>
      </c>
      <c r="AG38" s="14" t="s">
        <v>3</v>
      </c>
      <c r="AH38" s="59">
        <f>AT30</f>
        <v>5784</v>
      </c>
      <c r="AI38" s="59"/>
      <c r="AJ38" s="59"/>
      <c r="AK38" s="59"/>
      <c r="AL38" s="59"/>
      <c r="AM38" s="1" t="s">
        <v>2</v>
      </c>
    </row>
    <row r="39" spans="3:39" ht="6" customHeight="1">
      <c r="AG39" s="14"/>
    </row>
    <row r="40" spans="3:39" ht="18.75" customHeight="1">
      <c r="C40" s="8" t="s">
        <v>66</v>
      </c>
      <c r="AG40" s="14" t="s">
        <v>51</v>
      </c>
      <c r="AH40" s="90">
        <f>IF(OR(AH34=0,AM31=0),"",ROUNDDOWN(AH34/AM31*100,2))</f>
        <v>35.46</v>
      </c>
      <c r="AI40" s="90"/>
      <c r="AJ40" s="90"/>
      <c r="AK40" s="90"/>
      <c r="AL40" s="90"/>
      <c r="AM40" s="1" t="s">
        <v>78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16" workbookViewId="0">
      <selection activeCell="B4" sqref="B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0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17"/>
      <c r="H3" s="17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20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20"/>
      <c r="H4" s="7"/>
      <c r="I4" s="59" t="s">
        <v>62</v>
      </c>
      <c r="J4" s="59"/>
      <c r="K4" s="59"/>
      <c r="L4" s="59">
        <v>11525</v>
      </c>
      <c r="M4" s="59"/>
      <c r="N4" s="59"/>
      <c r="O4" s="18"/>
      <c r="P4" s="18"/>
      <c r="Q4" s="60" t="s">
        <v>63</v>
      </c>
      <c r="R4" s="60"/>
      <c r="S4" s="60"/>
      <c r="T4" s="61">
        <v>118.3</v>
      </c>
      <c r="U4" s="61"/>
      <c r="V4" s="61"/>
      <c r="W4" s="61"/>
      <c r="X4" s="18" t="s">
        <v>83</v>
      </c>
      <c r="Y4" s="18"/>
      <c r="Z4" s="18"/>
      <c r="AF4" s="4"/>
      <c r="AH4" s="20"/>
      <c r="AK4" s="17"/>
      <c r="AL4" s="20"/>
      <c r="AM4" s="18"/>
      <c r="AP4" s="17"/>
    </row>
    <row r="5" spans="2:44" ht="18.75" customHeight="1">
      <c r="Z5" s="20"/>
      <c r="AA5" s="20"/>
      <c r="AB5" s="20"/>
      <c r="AC5" s="20"/>
      <c r="AD5" s="59" t="s">
        <v>84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1732</v>
      </c>
      <c r="G8" s="75"/>
      <c r="H8" s="76"/>
      <c r="I8" s="74">
        <v>1905</v>
      </c>
      <c r="J8" s="75"/>
      <c r="K8" s="76"/>
      <c r="L8" s="74">
        <v>2117</v>
      </c>
      <c r="M8" s="75"/>
      <c r="N8" s="76"/>
      <c r="O8" s="74">
        <f t="shared" ref="O8:O32" si="0">I8+L8</f>
        <v>4022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499</v>
      </c>
      <c r="AB8" s="75"/>
      <c r="AC8" s="75"/>
      <c r="AD8" s="75"/>
      <c r="AE8" s="74">
        <v>596</v>
      </c>
      <c r="AF8" s="75"/>
      <c r="AG8" s="75"/>
      <c r="AH8" s="76"/>
      <c r="AI8" s="75">
        <v>626</v>
      </c>
      <c r="AJ8" s="75"/>
      <c r="AK8" s="75"/>
      <c r="AL8" s="76"/>
      <c r="AM8" s="66">
        <f t="shared" ref="AM8:AM30" si="1">AE8+AI8</f>
        <v>1222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86</v>
      </c>
      <c r="G9" s="71"/>
      <c r="H9" s="72"/>
      <c r="I9" s="70">
        <v>79</v>
      </c>
      <c r="J9" s="71"/>
      <c r="K9" s="72"/>
      <c r="L9" s="70">
        <v>78</v>
      </c>
      <c r="M9" s="71"/>
      <c r="N9" s="72"/>
      <c r="O9" s="70">
        <f t="shared" si="0"/>
        <v>157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62</v>
      </c>
      <c r="AB9" s="71"/>
      <c r="AC9" s="71"/>
      <c r="AD9" s="72"/>
      <c r="AE9" s="70">
        <v>72</v>
      </c>
      <c r="AF9" s="71"/>
      <c r="AG9" s="71"/>
      <c r="AH9" s="72"/>
      <c r="AI9" s="71">
        <v>77</v>
      </c>
      <c r="AJ9" s="71"/>
      <c r="AK9" s="71"/>
      <c r="AL9" s="72"/>
      <c r="AM9" s="73">
        <f t="shared" si="1"/>
        <v>149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235</v>
      </c>
      <c r="G10" s="71"/>
      <c r="H10" s="72"/>
      <c r="I10" s="70">
        <v>221</v>
      </c>
      <c r="J10" s="71"/>
      <c r="K10" s="72"/>
      <c r="L10" s="70">
        <v>244</v>
      </c>
      <c r="M10" s="71"/>
      <c r="N10" s="72"/>
      <c r="O10" s="70">
        <f t="shared" si="0"/>
        <v>465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295</v>
      </c>
      <c r="AB10" s="71"/>
      <c r="AC10" s="71"/>
      <c r="AD10" s="72"/>
      <c r="AE10" s="70">
        <v>327</v>
      </c>
      <c r="AF10" s="71"/>
      <c r="AG10" s="71"/>
      <c r="AH10" s="72"/>
      <c r="AI10" s="71">
        <v>351</v>
      </c>
      <c r="AJ10" s="71"/>
      <c r="AK10" s="71"/>
      <c r="AL10" s="72"/>
      <c r="AM10" s="73">
        <f t="shared" si="1"/>
        <v>678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110</v>
      </c>
      <c r="G11" s="71"/>
      <c r="H11" s="72"/>
      <c r="I11" s="70">
        <v>101</v>
      </c>
      <c r="J11" s="71"/>
      <c r="K11" s="72"/>
      <c r="L11" s="70">
        <v>132</v>
      </c>
      <c r="M11" s="71"/>
      <c r="N11" s="72"/>
      <c r="O11" s="70">
        <f t="shared" si="0"/>
        <v>233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439</v>
      </c>
      <c r="AB11" s="71"/>
      <c r="AC11" s="71"/>
      <c r="AD11" s="72"/>
      <c r="AE11" s="70">
        <v>515</v>
      </c>
      <c r="AF11" s="71"/>
      <c r="AG11" s="71"/>
      <c r="AH11" s="72"/>
      <c r="AI11" s="71">
        <v>571</v>
      </c>
      <c r="AJ11" s="71"/>
      <c r="AK11" s="71"/>
      <c r="AL11" s="72"/>
      <c r="AM11" s="73">
        <f t="shared" si="1"/>
        <v>1086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128</v>
      </c>
      <c r="G12" s="71"/>
      <c r="H12" s="72"/>
      <c r="I12" s="70">
        <v>139</v>
      </c>
      <c r="J12" s="71"/>
      <c r="K12" s="72"/>
      <c r="L12" s="70">
        <v>153</v>
      </c>
      <c r="M12" s="71"/>
      <c r="N12" s="72"/>
      <c r="O12" s="70">
        <f t="shared" si="0"/>
        <v>292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185</v>
      </c>
      <c r="AB12" s="71"/>
      <c r="AC12" s="71"/>
      <c r="AD12" s="72"/>
      <c r="AE12" s="70">
        <v>201</v>
      </c>
      <c r="AF12" s="71"/>
      <c r="AG12" s="71"/>
      <c r="AH12" s="72"/>
      <c r="AI12" s="71">
        <v>217</v>
      </c>
      <c r="AJ12" s="71"/>
      <c r="AK12" s="71"/>
      <c r="AL12" s="72"/>
      <c r="AM12" s="73">
        <f t="shared" si="1"/>
        <v>418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81</v>
      </c>
      <c r="G13" s="71"/>
      <c r="H13" s="72"/>
      <c r="I13" s="70">
        <v>84</v>
      </c>
      <c r="J13" s="71"/>
      <c r="K13" s="72"/>
      <c r="L13" s="70">
        <v>82</v>
      </c>
      <c r="M13" s="71"/>
      <c r="N13" s="72"/>
      <c r="O13" s="70">
        <f t="shared" si="0"/>
        <v>166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140</v>
      </c>
      <c r="AB13" s="71"/>
      <c r="AC13" s="71"/>
      <c r="AD13" s="72"/>
      <c r="AE13" s="70">
        <v>152</v>
      </c>
      <c r="AF13" s="71"/>
      <c r="AG13" s="71"/>
      <c r="AH13" s="72"/>
      <c r="AI13" s="71">
        <v>153</v>
      </c>
      <c r="AJ13" s="71"/>
      <c r="AK13" s="71"/>
      <c r="AL13" s="72"/>
      <c r="AM13" s="73">
        <f t="shared" si="1"/>
        <v>305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1491</v>
      </c>
      <c r="AB14" s="71"/>
      <c r="AC14" s="71"/>
      <c r="AD14" s="72"/>
      <c r="AE14" s="70">
        <v>1523</v>
      </c>
      <c r="AF14" s="71"/>
      <c r="AG14" s="71"/>
      <c r="AH14" s="72"/>
      <c r="AI14" s="71">
        <v>1695</v>
      </c>
      <c r="AJ14" s="71"/>
      <c r="AK14" s="71"/>
      <c r="AL14" s="72"/>
      <c r="AM14" s="73">
        <f t="shared" si="1"/>
        <v>3218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257</v>
      </c>
      <c r="G15" s="71"/>
      <c r="H15" s="72"/>
      <c r="I15" s="70">
        <v>274</v>
      </c>
      <c r="J15" s="71"/>
      <c r="K15" s="72"/>
      <c r="L15" s="70">
        <v>316</v>
      </c>
      <c r="M15" s="71"/>
      <c r="N15" s="72"/>
      <c r="O15" s="70">
        <f t="shared" si="0"/>
        <v>590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10</v>
      </c>
      <c r="AB15" s="71"/>
      <c r="AC15" s="71"/>
      <c r="AD15" s="72"/>
      <c r="AE15" s="70">
        <v>6</v>
      </c>
      <c r="AF15" s="71"/>
      <c r="AG15" s="71"/>
      <c r="AH15" s="72"/>
      <c r="AI15" s="71">
        <v>8</v>
      </c>
      <c r="AJ15" s="71"/>
      <c r="AK15" s="71"/>
      <c r="AL15" s="72"/>
      <c r="AM15" s="73">
        <f t="shared" si="1"/>
        <v>14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245</v>
      </c>
      <c r="G16" s="71"/>
      <c r="H16" s="72"/>
      <c r="I16" s="70">
        <v>237</v>
      </c>
      <c r="J16" s="71"/>
      <c r="K16" s="72"/>
      <c r="L16" s="70">
        <v>273</v>
      </c>
      <c r="M16" s="71"/>
      <c r="N16" s="72"/>
      <c r="O16" s="70">
        <f t="shared" si="0"/>
        <v>510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62</v>
      </c>
      <c r="AB16" s="71"/>
      <c r="AC16" s="71"/>
      <c r="AD16" s="72"/>
      <c r="AE16" s="70">
        <v>49</v>
      </c>
      <c r="AF16" s="71"/>
      <c r="AG16" s="71"/>
      <c r="AH16" s="72"/>
      <c r="AI16" s="71">
        <v>63</v>
      </c>
      <c r="AJ16" s="71"/>
      <c r="AK16" s="71"/>
      <c r="AL16" s="72"/>
      <c r="AM16" s="73">
        <f t="shared" si="1"/>
        <v>112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98</v>
      </c>
      <c r="G17" s="71"/>
      <c r="H17" s="72"/>
      <c r="I17" s="70">
        <v>138</v>
      </c>
      <c r="J17" s="71"/>
      <c r="K17" s="72"/>
      <c r="L17" s="70">
        <v>172</v>
      </c>
      <c r="M17" s="71"/>
      <c r="N17" s="72"/>
      <c r="O17" s="70">
        <f t="shared" si="0"/>
        <v>310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283</v>
      </c>
      <c r="AB17" s="71"/>
      <c r="AC17" s="71"/>
      <c r="AD17" s="72"/>
      <c r="AE17" s="70">
        <v>239</v>
      </c>
      <c r="AF17" s="71"/>
      <c r="AG17" s="71"/>
      <c r="AH17" s="72"/>
      <c r="AI17" s="71">
        <v>315</v>
      </c>
      <c r="AJ17" s="71"/>
      <c r="AK17" s="71"/>
      <c r="AL17" s="72"/>
      <c r="AM17" s="73">
        <f t="shared" si="1"/>
        <v>554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160</v>
      </c>
      <c r="G18" s="71"/>
      <c r="H18" s="72"/>
      <c r="I18" s="70">
        <v>200</v>
      </c>
      <c r="J18" s="71"/>
      <c r="K18" s="72"/>
      <c r="L18" s="70">
        <v>216</v>
      </c>
      <c r="M18" s="71"/>
      <c r="N18" s="72"/>
      <c r="O18" s="70">
        <f t="shared" si="0"/>
        <v>416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255</v>
      </c>
      <c r="AB18" s="71"/>
      <c r="AC18" s="71"/>
      <c r="AD18" s="72"/>
      <c r="AE18" s="70">
        <v>197</v>
      </c>
      <c r="AF18" s="71"/>
      <c r="AG18" s="71"/>
      <c r="AH18" s="72"/>
      <c r="AI18" s="71">
        <v>241</v>
      </c>
      <c r="AJ18" s="71"/>
      <c r="AK18" s="71"/>
      <c r="AL18" s="72"/>
      <c r="AM18" s="73">
        <f t="shared" si="1"/>
        <v>438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166</v>
      </c>
      <c r="G19" s="71"/>
      <c r="H19" s="72"/>
      <c r="I19" s="70">
        <v>160</v>
      </c>
      <c r="J19" s="71"/>
      <c r="K19" s="72"/>
      <c r="L19" s="70">
        <v>182</v>
      </c>
      <c r="M19" s="71"/>
      <c r="N19" s="72"/>
      <c r="O19" s="70">
        <f t="shared" si="0"/>
        <v>342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80</v>
      </c>
      <c r="AB19" s="71"/>
      <c r="AC19" s="71"/>
      <c r="AD19" s="72"/>
      <c r="AE19" s="70">
        <v>63</v>
      </c>
      <c r="AF19" s="71"/>
      <c r="AG19" s="71"/>
      <c r="AH19" s="72"/>
      <c r="AI19" s="71">
        <v>77</v>
      </c>
      <c r="AJ19" s="71"/>
      <c r="AK19" s="71"/>
      <c r="AL19" s="72"/>
      <c r="AM19" s="73">
        <f t="shared" si="1"/>
        <v>140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80</v>
      </c>
      <c r="G20" s="71"/>
      <c r="H20" s="72"/>
      <c r="I20" s="70">
        <v>83</v>
      </c>
      <c r="J20" s="71"/>
      <c r="K20" s="72"/>
      <c r="L20" s="70">
        <v>75</v>
      </c>
      <c r="M20" s="71"/>
      <c r="N20" s="72"/>
      <c r="O20" s="70">
        <f t="shared" si="0"/>
        <v>158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127</v>
      </c>
      <c r="AB20" s="71"/>
      <c r="AC20" s="71"/>
      <c r="AD20" s="72"/>
      <c r="AE20" s="70">
        <v>111</v>
      </c>
      <c r="AF20" s="71"/>
      <c r="AG20" s="71"/>
      <c r="AH20" s="72"/>
      <c r="AI20" s="71">
        <v>156</v>
      </c>
      <c r="AJ20" s="71"/>
      <c r="AK20" s="71"/>
      <c r="AL20" s="72"/>
      <c r="AM20" s="73">
        <f t="shared" si="1"/>
        <v>267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69</v>
      </c>
      <c r="G21" s="71"/>
      <c r="H21" s="72"/>
      <c r="I21" s="70">
        <v>51</v>
      </c>
      <c r="J21" s="71"/>
      <c r="K21" s="72"/>
      <c r="L21" s="70">
        <v>66</v>
      </c>
      <c r="M21" s="71"/>
      <c r="N21" s="72"/>
      <c r="O21" s="70">
        <f t="shared" si="0"/>
        <v>117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144</v>
      </c>
      <c r="AB21" s="71"/>
      <c r="AC21" s="71"/>
      <c r="AD21" s="72"/>
      <c r="AE21" s="70">
        <v>140</v>
      </c>
      <c r="AF21" s="71"/>
      <c r="AG21" s="71"/>
      <c r="AH21" s="72"/>
      <c r="AI21" s="71">
        <v>154</v>
      </c>
      <c r="AJ21" s="71"/>
      <c r="AK21" s="71"/>
      <c r="AL21" s="72"/>
      <c r="AM21" s="73">
        <f t="shared" si="1"/>
        <v>294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44</v>
      </c>
      <c r="G22" s="71"/>
      <c r="H22" s="72"/>
      <c r="I22" s="70">
        <v>42</v>
      </c>
      <c r="J22" s="71"/>
      <c r="K22" s="72"/>
      <c r="L22" s="70">
        <v>43</v>
      </c>
      <c r="M22" s="71"/>
      <c r="N22" s="72"/>
      <c r="O22" s="70">
        <f t="shared" si="0"/>
        <v>85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258</v>
      </c>
      <c r="AB22" s="71"/>
      <c r="AC22" s="71"/>
      <c r="AD22" s="72"/>
      <c r="AE22" s="70">
        <v>282</v>
      </c>
      <c r="AF22" s="71"/>
      <c r="AG22" s="71"/>
      <c r="AH22" s="72"/>
      <c r="AI22" s="71">
        <v>327</v>
      </c>
      <c r="AJ22" s="71"/>
      <c r="AK22" s="71"/>
      <c r="AL22" s="72"/>
      <c r="AM22" s="73">
        <f t="shared" si="1"/>
        <v>609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195</v>
      </c>
      <c r="G23" s="71"/>
      <c r="H23" s="72"/>
      <c r="I23" s="70">
        <v>177</v>
      </c>
      <c r="J23" s="71"/>
      <c r="K23" s="72"/>
      <c r="L23" s="70">
        <v>199</v>
      </c>
      <c r="M23" s="71"/>
      <c r="N23" s="72"/>
      <c r="O23" s="70">
        <f t="shared" si="0"/>
        <v>376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27</v>
      </c>
      <c r="AB23" s="71"/>
      <c r="AC23" s="71"/>
      <c r="AD23" s="72"/>
      <c r="AE23" s="70">
        <v>19</v>
      </c>
      <c r="AF23" s="71"/>
      <c r="AG23" s="71"/>
      <c r="AH23" s="72"/>
      <c r="AI23" s="71">
        <v>16</v>
      </c>
      <c r="AJ23" s="71"/>
      <c r="AK23" s="71"/>
      <c r="AL23" s="72"/>
      <c r="AM23" s="73">
        <f t="shared" si="1"/>
        <v>35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240</v>
      </c>
      <c r="G24" s="71"/>
      <c r="H24" s="72"/>
      <c r="I24" s="70">
        <v>268</v>
      </c>
      <c r="J24" s="71"/>
      <c r="K24" s="72"/>
      <c r="L24" s="70">
        <v>268</v>
      </c>
      <c r="M24" s="71"/>
      <c r="N24" s="72"/>
      <c r="O24" s="70">
        <f t="shared" si="0"/>
        <v>536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159</v>
      </c>
      <c r="AB24" s="71"/>
      <c r="AC24" s="71"/>
      <c r="AD24" s="72"/>
      <c r="AE24" s="70">
        <v>153</v>
      </c>
      <c r="AF24" s="71"/>
      <c r="AG24" s="71"/>
      <c r="AH24" s="72"/>
      <c r="AI24" s="71">
        <v>167</v>
      </c>
      <c r="AJ24" s="71"/>
      <c r="AK24" s="71"/>
      <c r="AL24" s="72"/>
      <c r="AM24" s="73">
        <f t="shared" si="1"/>
        <v>320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208</v>
      </c>
      <c r="G25" s="71"/>
      <c r="H25" s="72"/>
      <c r="I25" s="70">
        <v>205</v>
      </c>
      <c r="J25" s="71"/>
      <c r="K25" s="72"/>
      <c r="L25" s="70">
        <v>227</v>
      </c>
      <c r="M25" s="71"/>
      <c r="N25" s="72"/>
      <c r="O25" s="70">
        <f t="shared" si="0"/>
        <v>432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247</v>
      </c>
      <c r="AB25" s="71"/>
      <c r="AC25" s="71"/>
      <c r="AD25" s="72"/>
      <c r="AE25" s="70">
        <v>208</v>
      </c>
      <c r="AF25" s="71"/>
      <c r="AG25" s="71"/>
      <c r="AH25" s="72"/>
      <c r="AI25" s="71">
        <v>212</v>
      </c>
      <c r="AJ25" s="71"/>
      <c r="AK25" s="71"/>
      <c r="AL25" s="72"/>
      <c r="AM25" s="73">
        <f t="shared" si="1"/>
        <v>420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169</v>
      </c>
      <c r="G26" s="71"/>
      <c r="H26" s="72"/>
      <c r="I26" s="70">
        <v>168</v>
      </c>
      <c r="J26" s="71"/>
      <c r="K26" s="72"/>
      <c r="L26" s="70">
        <v>200</v>
      </c>
      <c r="M26" s="71"/>
      <c r="N26" s="72"/>
      <c r="O26" s="70">
        <f t="shared" si="0"/>
        <v>368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166</v>
      </c>
      <c r="AB26" s="71"/>
      <c r="AC26" s="71"/>
      <c r="AD26" s="72"/>
      <c r="AE26" s="70">
        <v>164</v>
      </c>
      <c r="AF26" s="71"/>
      <c r="AG26" s="71"/>
      <c r="AH26" s="72"/>
      <c r="AI26" s="71">
        <v>171</v>
      </c>
      <c r="AJ26" s="71"/>
      <c r="AK26" s="71"/>
      <c r="AL26" s="72"/>
      <c r="AM26" s="73">
        <f t="shared" si="1"/>
        <v>335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149</v>
      </c>
      <c r="G27" s="71"/>
      <c r="H27" s="72"/>
      <c r="I27" s="70">
        <v>159</v>
      </c>
      <c r="J27" s="71"/>
      <c r="K27" s="72"/>
      <c r="L27" s="70">
        <v>171</v>
      </c>
      <c r="M27" s="71"/>
      <c r="N27" s="72"/>
      <c r="O27" s="70">
        <f t="shared" si="0"/>
        <v>330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199</v>
      </c>
      <c r="AB27" s="71"/>
      <c r="AC27" s="71"/>
      <c r="AD27" s="72"/>
      <c r="AE27" s="70">
        <v>184</v>
      </c>
      <c r="AF27" s="71"/>
      <c r="AG27" s="71"/>
      <c r="AH27" s="72"/>
      <c r="AI27" s="71">
        <v>162</v>
      </c>
      <c r="AJ27" s="71"/>
      <c r="AK27" s="71"/>
      <c r="AL27" s="72"/>
      <c r="AM27" s="73">
        <f t="shared" si="1"/>
        <v>346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70</v>
      </c>
      <c r="G28" s="71"/>
      <c r="H28" s="72"/>
      <c r="I28" s="70">
        <v>68</v>
      </c>
      <c r="J28" s="71"/>
      <c r="K28" s="72"/>
      <c r="L28" s="70">
        <v>80</v>
      </c>
      <c r="M28" s="71"/>
      <c r="N28" s="72"/>
      <c r="O28" s="70">
        <f t="shared" si="0"/>
        <v>148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243</v>
      </c>
      <c r="AB28" s="71"/>
      <c r="AC28" s="71"/>
      <c r="AD28" s="72"/>
      <c r="AE28" s="70">
        <v>217</v>
      </c>
      <c r="AF28" s="71"/>
      <c r="AG28" s="71"/>
      <c r="AH28" s="72"/>
      <c r="AI28" s="71">
        <v>251</v>
      </c>
      <c r="AJ28" s="71"/>
      <c r="AK28" s="71"/>
      <c r="AL28" s="72"/>
      <c r="AM28" s="73">
        <f t="shared" si="1"/>
        <v>468</v>
      </c>
      <c r="AN28" s="73"/>
      <c r="AO28" s="73"/>
      <c r="AP28" s="73"/>
      <c r="AR28" s="19"/>
      <c r="AS28" s="19" t="s">
        <v>49</v>
      </c>
      <c r="AT28" s="19" t="s">
        <v>50</v>
      </c>
      <c r="AU28" s="19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88</v>
      </c>
      <c r="G29" s="71"/>
      <c r="H29" s="72"/>
      <c r="I29" s="70">
        <v>81</v>
      </c>
      <c r="J29" s="71"/>
      <c r="K29" s="72"/>
      <c r="L29" s="70">
        <v>107</v>
      </c>
      <c r="M29" s="71"/>
      <c r="N29" s="72"/>
      <c r="O29" s="70">
        <f t="shared" si="0"/>
        <v>188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210</v>
      </c>
      <c r="AB29" s="71"/>
      <c r="AC29" s="71"/>
      <c r="AD29" s="72"/>
      <c r="AE29" s="70">
        <v>241</v>
      </c>
      <c r="AF29" s="71"/>
      <c r="AG29" s="71"/>
      <c r="AH29" s="72"/>
      <c r="AI29" s="71">
        <v>193</v>
      </c>
      <c r="AJ29" s="71"/>
      <c r="AK29" s="71"/>
      <c r="AL29" s="72"/>
      <c r="AM29" s="73">
        <f t="shared" si="1"/>
        <v>434</v>
      </c>
      <c r="AN29" s="73"/>
      <c r="AO29" s="73"/>
      <c r="AP29" s="73"/>
      <c r="AR29" s="19" t="s">
        <v>1</v>
      </c>
      <c r="AS29" s="5">
        <f>AE31</f>
        <v>13301</v>
      </c>
      <c r="AT29" s="5">
        <v>4157</v>
      </c>
      <c r="AU29" s="6">
        <f>IF(OR(AS29=0,AT29=0),"",ROUNDDOWN(AT29/AS29,4))</f>
        <v>0.3125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1513</v>
      </c>
      <c r="G30" s="71"/>
      <c r="H30" s="72"/>
      <c r="I30" s="70">
        <v>1652</v>
      </c>
      <c r="J30" s="71"/>
      <c r="K30" s="72"/>
      <c r="L30" s="70">
        <v>1780</v>
      </c>
      <c r="M30" s="71"/>
      <c r="N30" s="72"/>
      <c r="O30" s="70">
        <f t="shared" si="0"/>
        <v>3432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42</v>
      </c>
      <c r="AB30" s="71"/>
      <c r="AC30" s="71"/>
      <c r="AD30" s="72"/>
      <c r="AE30" s="70">
        <v>51</v>
      </c>
      <c r="AF30" s="71"/>
      <c r="AG30" s="71"/>
      <c r="AH30" s="72"/>
      <c r="AI30" s="71">
        <v>43</v>
      </c>
      <c r="AJ30" s="71"/>
      <c r="AK30" s="71"/>
      <c r="AL30" s="72"/>
      <c r="AM30" s="73">
        <f t="shared" si="1"/>
        <v>94</v>
      </c>
      <c r="AN30" s="73"/>
      <c r="AO30" s="73"/>
      <c r="AP30" s="73"/>
      <c r="AR30" s="19" t="s">
        <v>3</v>
      </c>
      <c r="AS30" s="5">
        <f>AI31</f>
        <v>14651</v>
      </c>
      <c r="AT30" s="5">
        <v>5791</v>
      </c>
      <c r="AU30" s="6">
        <f>IF(OR(AS30=0,AT30=0),"",ROUNDDOWN(AT30/AS30,4))</f>
        <v>0.3952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557</v>
      </c>
      <c r="G31" s="71"/>
      <c r="H31" s="72"/>
      <c r="I31" s="70">
        <v>616</v>
      </c>
      <c r="J31" s="71"/>
      <c r="K31" s="72"/>
      <c r="L31" s="70">
        <v>693</v>
      </c>
      <c r="M31" s="71"/>
      <c r="N31" s="72"/>
      <c r="O31" s="70">
        <f t="shared" si="0"/>
        <v>1309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12782</v>
      </c>
      <c r="AB31" s="71"/>
      <c r="AC31" s="71"/>
      <c r="AD31" s="72"/>
      <c r="AE31" s="70">
        <f>SUM(I8:K32,AE8:AH30)</f>
        <v>13301</v>
      </c>
      <c r="AF31" s="71"/>
      <c r="AG31" s="71"/>
      <c r="AH31" s="72"/>
      <c r="AI31" s="70">
        <f>SUM(L8:N32,AI8:AL30)</f>
        <v>14651</v>
      </c>
      <c r="AJ31" s="71"/>
      <c r="AK31" s="71"/>
      <c r="AL31" s="72"/>
      <c r="AM31" s="73">
        <f>AE31+AI31</f>
        <v>27952</v>
      </c>
      <c r="AN31" s="73"/>
      <c r="AO31" s="73"/>
      <c r="AP31" s="73"/>
      <c r="AR31" s="19" t="s">
        <v>4</v>
      </c>
      <c r="AS31" s="5">
        <f>AM31</f>
        <v>27952</v>
      </c>
      <c r="AT31" s="5">
        <f>AT29+AT30</f>
        <v>9948</v>
      </c>
      <c r="AU31" s="6">
        <f>IF(OR(AS31=0,AT31=0),"",ROUNDDOWN(AT31/AS31,4))</f>
        <v>0.35580000000000001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471</v>
      </c>
      <c r="G32" s="88"/>
      <c r="H32" s="89"/>
      <c r="I32" s="87">
        <v>476</v>
      </c>
      <c r="J32" s="88"/>
      <c r="K32" s="89"/>
      <c r="L32" s="87">
        <v>527</v>
      </c>
      <c r="M32" s="88"/>
      <c r="N32" s="89"/>
      <c r="O32" s="87">
        <f t="shared" si="0"/>
        <v>1003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17" t="s">
        <v>59</v>
      </c>
      <c r="E34" s="81" t="s">
        <v>87</v>
      </c>
      <c r="F34" s="81"/>
      <c r="G34" s="1" t="s">
        <v>2</v>
      </c>
      <c r="L34" s="1" t="s">
        <v>60</v>
      </c>
      <c r="O34" s="82" t="s">
        <v>89</v>
      </c>
      <c r="P34" s="82"/>
      <c r="Q34" s="82"/>
      <c r="R34" s="82"/>
      <c r="S34" s="1" t="s">
        <v>2</v>
      </c>
      <c r="AG34" s="17" t="s">
        <v>61</v>
      </c>
      <c r="AH34" s="59">
        <f>AT31</f>
        <v>9948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17" t="s">
        <v>59</v>
      </c>
      <c r="E36" s="82" t="s">
        <v>88</v>
      </c>
      <c r="F36" s="82"/>
      <c r="G36" s="1" t="s">
        <v>62</v>
      </c>
      <c r="L36" s="1" t="s">
        <v>60</v>
      </c>
      <c r="O36" s="82" t="s">
        <v>90</v>
      </c>
      <c r="P36" s="82"/>
      <c r="Q36" s="82"/>
      <c r="R36" s="82"/>
      <c r="S36" s="1" t="s">
        <v>62</v>
      </c>
      <c r="Y36" s="1" t="s">
        <v>85</v>
      </c>
      <c r="AG36" s="17" t="s">
        <v>1</v>
      </c>
      <c r="AH36" s="59">
        <f>AT29</f>
        <v>4157</v>
      </c>
      <c r="AI36" s="59"/>
      <c r="AJ36" s="59"/>
      <c r="AK36" s="59"/>
      <c r="AL36" s="59"/>
      <c r="AM36" s="1" t="s">
        <v>2</v>
      </c>
    </row>
    <row r="37" spans="3:39" ht="6" customHeight="1">
      <c r="AG37" s="17"/>
    </row>
    <row r="38" spans="3:39" ht="18.75" customHeight="1">
      <c r="C38" s="18" t="s">
        <v>65</v>
      </c>
      <c r="AG38" s="17" t="s">
        <v>3</v>
      </c>
      <c r="AH38" s="59">
        <f>AT30</f>
        <v>5791</v>
      </c>
      <c r="AI38" s="59"/>
      <c r="AJ38" s="59"/>
      <c r="AK38" s="59"/>
      <c r="AL38" s="59"/>
      <c r="AM38" s="1" t="s">
        <v>2</v>
      </c>
    </row>
    <row r="39" spans="3:39" ht="6" customHeight="1">
      <c r="AG39" s="17"/>
    </row>
    <row r="40" spans="3:39" ht="18.75" customHeight="1">
      <c r="C40" s="8" t="s">
        <v>66</v>
      </c>
      <c r="AG40" s="17" t="s">
        <v>51</v>
      </c>
      <c r="AH40" s="90">
        <f>IF(OR(AH34=0,AM31=0),"",ROUNDDOWN(AH34/AM31*100,2))</f>
        <v>35.58</v>
      </c>
      <c r="AI40" s="90"/>
      <c r="AJ40" s="90"/>
      <c r="AK40" s="90"/>
      <c r="AL40" s="90"/>
      <c r="AM40" s="1" t="s">
        <v>86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7" workbookViewId="0">
      <selection activeCell="D5" sqref="D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4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21"/>
      <c r="H3" s="21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24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24"/>
      <c r="H4" s="7"/>
      <c r="I4" s="59" t="s">
        <v>62</v>
      </c>
      <c r="J4" s="59"/>
      <c r="K4" s="59"/>
      <c r="L4" s="59">
        <v>11525</v>
      </c>
      <c r="M4" s="59"/>
      <c r="N4" s="59"/>
      <c r="O4" s="22"/>
      <c r="P4" s="22"/>
      <c r="Q4" s="60" t="s">
        <v>63</v>
      </c>
      <c r="R4" s="60"/>
      <c r="S4" s="60"/>
      <c r="T4" s="61">
        <v>118.3</v>
      </c>
      <c r="U4" s="61"/>
      <c r="V4" s="61"/>
      <c r="W4" s="61"/>
      <c r="X4" s="22" t="s">
        <v>91</v>
      </c>
      <c r="Y4" s="22"/>
      <c r="Z4" s="22"/>
      <c r="AF4" s="4"/>
      <c r="AH4" s="24"/>
      <c r="AK4" s="21"/>
      <c r="AL4" s="24"/>
      <c r="AM4" s="22"/>
      <c r="AP4" s="21"/>
    </row>
    <row r="5" spans="2:44" ht="18.75" customHeight="1">
      <c r="Z5" s="24"/>
      <c r="AA5" s="24"/>
      <c r="AB5" s="24"/>
      <c r="AC5" s="24"/>
      <c r="AD5" s="59" t="s">
        <v>92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1731</v>
      </c>
      <c r="G8" s="75"/>
      <c r="H8" s="76"/>
      <c r="I8" s="74">
        <v>1904</v>
      </c>
      <c r="J8" s="75"/>
      <c r="K8" s="76"/>
      <c r="L8" s="74">
        <v>2113</v>
      </c>
      <c r="M8" s="75"/>
      <c r="N8" s="76"/>
      <c r="O8" s="74">
        <f t="shared" ref="O8:O32" si="0">I8+L8</f>
        <v>4017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497</v>
      </c>
      <c r="AB8" s="75"/>
      <c r="AC8" s="75"/>
      <c r="AD8" s="75"/>
      <c r="AE8" s="74">
        <v>594</v>
      </c>
      <c r="AF8" s="75"/>
      <c r="AG8" s="75"/>
      <c r="AH8" s="76"/>
      <c r="AI8" s="75">
        <v>626</v>
      </c>
      <c r="AJ8" s="75"/>
      <c r="AK8" s="75"/>
      <c r="AL8" s="76"/>
      <c r="AM8" s="66">
        <f t="shared" ref="AM8:AM30" si="1">AE8+AI8</f>
        <v>1220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87</v>
      </c>
      <c r="G9" s="71"/>
      <c r="H9" s="72"/>
      <c r="I9" s="70">
        <v>80</v>
      </c>
      <c r="J9" s="71"/>
      <c r="K9" s="72"/>
      <c r="L9" s="70">
        <v>79</v>
      </c>
      <c r="M9" s="71"/>
      <c r="N9" s="72"/>
      <c r="O9" s="70">
        <f t="shared" si="0"/>
        <v>159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62</v>
      </c>
      <c r="AB9" s="71"/>
      <c r="AC9" s="71"/>
      <c r="AD9" s="72"/>
      <c r="AE9" s="70">
        <v>72</v>
      </c>
      <c r="AF9" s="71"/>
      <c r="AG9" s="71"/>
      <c r="AH9" s="72"/>
      <c r="AI9" s="71">
        <v>77</v>
      </c>
      <c r="AJ9" s="71"/>
      <c r="AK9" s="71"/>
      <c r="AL9" s="72"/>
      <c r="AM9" s="73">
        <f t="shared" si="1"/>
        <v>149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236</v>
      </c>
      <c r="G10" s="71"/>
      <c r="H10" s="72"/>
      <c r="I10" s="70">
        <v>221</v>
      </c>
      <c r="J10" s="71"/>
      <c r="K10" s="72"/>
      <c r="L10" s="70">
        <v>245</v>
      </c>
      <c r="M10" s="71"/>
      <c r="N10" s="72"/>
      <c r="O10" s="70">
        <f t="shared" si="0"/>
        <v>466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294</v>
      </c>
      <c r="AB10" s="71"/>
      <c r="AC10" s="71"/>
      <c r="AD10" s="72"/>
      <c r="AE10" s="70">
        <v>326</v>
      </c>
      <c r="AF10" s="71"/>
      <c r="AG10" s="71"/>
      <c r="AH10" s="72"/>
      <c r="AI10" s="71">
        <v>348</v>
      </c>
      <c r="AJ10" s="71"/>
      <c r="AK10" s="71"/>
      <c r="AL10" s="72"/>
      <c r="AM10" s="73">
        <f t="shared" si="1"/>
        <v>674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109</v>
      </c>
      <c r="G11" s="71"/>
      <c r="H11" s="72"/>
      <c r="I11" s="70">
        <v>100</v>
      </c>
      <c r="J11" s="71"/>
      <c r="K11" s="72"/>
      <c r="L11" s="70">
        <v>131</v>
      </c>
      <c r="M11" s="71"/>
      <c r="N11" s="72"/>
      <c r="O11" s="70">
        <f t="shared" si="0"/>
        <v>231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439</v>
      </c>
      <c r="AB11" s="71"/>
      <c r="AC11" s="71"/>
      <c r="AD11" s="72"/>
      <c r="AE11" s="70">
        <v>513</v>
      </c>
      <c r="AF11" s="71"/>
      <c r="AG11" s="71"/>
      <c r="AH11" s="72"/>
      <c r="AI11" s="71">
        <v>572</v>
      </c>
      <c r="AJ11" s="71"/>
      <c r="AK11" s="71"/>
      <c r="AL11" s="72"/>
      <c r="AM11" s="73">
        <f t="shared" si="1"/>
        <v>1085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130</v>
      </c>
      <c r="G12" s="71"/>
      <c r="H12" s="72"/>
      <c r="I12" s="70">
        <v>141</v>
      </c>
      <c r="J12" s="71"/>
      <c r="K12" s="72"/>
      <c r="L12" s="70">
        <v>154</v>
      </c>
      <c r="M12" s="71"/>
      <c r="N12" s="72"/>
      <c r="O12" s="70">
        <f t="shared" si="0"/>
        <v>295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185</v>
      </c>
      <c r="AB12" s="71"/>
      <c r="AC12" s="71"/>
      <c r="AD12" s="72"/>
      <c r="AE12" s="70">
        <v>201</v>
      </c>
      <c r="AF12" s="71"/>
      <c r="AG12" s="71"/>
      <c r="AH12" s="72"/>
      <c r="AI12" s="71">
        <v>217</v>
      </c>
      <c r="AJ12" s="71"/>
      <c r="AK12" s="71"/>
      <c r="AL12" s="72"/>
      <c r="AM12" s="73">
        <f t="shared" si="1"/>
        <v>418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81</v>
      </c>
      <c r="G13" s="71"/>
      <c r="H13" s="72"/>
      <c r="I13" s="70">
        <v>84</v>
      </c>
      <c r="J13" s="71"/>
      <c r="K13" s="72"/>
      <c r="L13" s="70">
        <v>82</v>
      </c>
      <c r="M13" s="71"/>
      <c r="N13" s="72"/>
      <c r="O13" s="70">
        <f t="shared" si="0"/>
        <v>166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140</v>
      </c>
      <c r="AB13" s="71"/>
      <c r="AC13" s="71"/>
      <c r="AD13" s="72"/>
      <c r="AE13" s="70">
        <v>151</v>
      </c>
      <c r="AF13" s="71"/>
      <c r="AG13" s="71"/>
      <c r="AH13" s="72"/>
      <c r="AI13" s="71">
        <v>153</v>
      </c>
      <c r="AJ13" s="71"/>
      <c r="AK13" s="71"/>
      <c r="AL13" s="72"/>
      <c r="AM13" s="73">
        <f t="shared" si="1"/>
        <v>304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1480</v>
      </c>
      <c r="AB14" s="71"/>
      <c r="AC14" s="71"/>
      <c r="AD14" s="72"/>
      <c r="AE14" s="70">
        <v>1510</v>
      </c>
      <c r="AF14" s="71"/>
      <c r="AG14" s="71"/>
      <c r="AH14" s="72"/>
      <c r="AI14" s="71">
        <v>1684</v>
      </c>
      <c r="AJ14" s="71"/>
      <c r="AK14" s="71"/>
      <c r="AL14" s="72"/>
      <c r="AM14" s="73">
        <f t="shared" si="1"/>
        <v>3194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256</v>
      </c>
      <c r="G15" s="71"/>
      <c r="H15" s="72"/>
      <c r="I15" s="70">
        <v>272</v>
      </c>
      <c r="J15" s="71"/>
      <c r="K15" s="72"/>
      <c r="L15" s="70">
        <v>316</v>
      </c>
      <c r="M15" s="71"/>
      <c r="N15" s="72"/>
      <c r="O15" s="70">
        <f t="shared" si="0"/>
        <v>588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9</v>
      </c>
      <c r="AB15" s="71"/>
      <c r="AC15" s="71"/>
      <c r="AD15" s="72"/>
      <c r="AE15" s="70">
        <v>6</v>
      </c>
      <c r="AF15" s="71"/>
      <c r="AG15" s="71"/>
      <c r="AH15" s="72"/>
      <c r="AI15" s="71">
        <v>7</v>
      </c>
      <c r="AJ15" s="71"/>
      <c r="AK15" s="71"/>
      <c r="AL15" s="72"/>
      <c r="AM15" s="73">
        <f t="shared" si="1"/>
        <v>13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246</v>
      </c>
      <c r="G16" s="71"/>
      <c r="H16" s="72"/>
      <c r="I16" s="70">
        <v>239</v>
      </c>
      <c r="J16" s="71"/>
      <c r="K16" s="72"/>
      <c r="L16" s="70">
        <v>274</v>
      </c>
      <c r="M16" s="71"/>
      <c r="N16" s="72"/>
      <c r="O16" s="70">
        <f t="shared" si="0"/>
        <v>513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62</v>
      </c>
      <c r="AB16" s="71"/>
      <c r="AC16" s="71"/>
      <c r="AD16" s="72"/>
      <c r="AE16" s="70">
        <v>49</v>
      </c>
      <c r="AF16" s="71"/>
      <c r="AG16" s="71"/>
      <c r="AH16" s="72"/>
      <c r="AI16" s="71">
        <v>63</v>
      </c>
      <c r="AJ16" s="71"/>
      <c r="AK16" s="71"/>
      <c r="AL16" s="72"/>
      <c r="AM16" s="73">
        <f t="shared" si="1"/>
        <v>112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98</v>
      </c>
      <c r="G17" s="71"/>
      <c r="H17" s="72"/>
      <c r="I17" s="70">
        <v>138</v>
      </c>
      <c r="J17" s="71"/>
      <c r="K17" s="72"/>
      <c r="L17" s="70">
        <v>172</v>
      </c>
      <c r="M17" s="71"/>
      <c r="N17" s="72"/>
      <c r="O17" s="70">
        <f t="shared" si="0"/>
        <v>310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285</v>
      </c>
      <c r="AB17" s="71"/>
      <c r="AC17" s="71"/>
      <c r="AD17" s="72"/>
      <c r="AE17" s="70">
        <v>240</v>
      </c>
      <c r="AF17" s="71"/>
      <c r="AG17" s="71"/>
      <c r="AH17" s="72"/>
      <c r="AI17" s="71">
        <v>314</v>
      </c>
      <c r="AJ17" s="71"/>
      <c r="AK17" s="71"/>
      <c r="AL17" s="72"/>
      <c r="AM17" s="73">
        <f t="shared" si="1"/>
        <v>554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161</v>
      </c>
      <c r="G18" s="71"/>
      <c r="H18" s="72"/>
      <c r="I18" s="70">
        <v>202</v>
      </c>
      <c r="J18" s="71"/>
      <c r="K18" s="72"/>
      <c r="L18" s="70">
        <v>218</v>
      </c>
      <c r="M18" s="71"/>
      <c r="N18" s="72"/>
      <c r="O18" s="70">
        <f t="shared" si="0"/>
        <v>420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254</v>
      </c>
      <c r="AB18" s="71"/>
      <c r="AC18" s="71"/>
      <c r="AD18" s="72"/>
      <c r="AE18" s="70">
        <v>196</v>
      </c>
      <c r="AF18" s="71"/>
      <c r="AG18" s="71"/>
      <c r="AH18" s="72"/>
      <c r="AI18" s="71">
        <v>240</v>
      </c>
      <c r="AJ18" s="71"/>
      <c r="AK18" s="71"/>
      <c r="AL18" s="72"/>
      <c r="AM18" s="73">
        <f t="shared" si="1"/>
        <v>436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169</v>
      </c>
      <c r="G19" s="71"/>
      <c r="H19" s="72"/>
      <c r="I19" s="70">
        <v>162</v>
      </c>
      <c r="J19" s="71"/>
      <c r="K19" s="72"/>
      <c r="L19" s="70">
        <v>182</v>
      </c>
      <c r="M19" s="71"/>
      <c r="N19" s="72"/>
      <c r="O19" s="70">
        <f t="shared" si="0"/>
        <v>344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79</v>
      </c>
      <c r="AB19" s="71"/>
      <c r="AC19" s="71"/>
      <c r="AD19" s="72"/>
      <c r="AE19" s="70">
        <v>63</v>
      </c>
      <c r="AF19" s="71"/>
      <c r="AG19" s="71"/>
      <c r="AH19" s="72"/>
      <c r="AI19" s="71">
        <v>77</v>
      </c>
      <c r="AJ19" s="71"/>
      <c r="AK19" s="71"/>
      <c r="AL19" s="72"/>
      <c r="AM19" s="73">
        <f t="shared" si="1"/>
        <v>140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79</v>
      </c>
      <c r="G20" s="71"/>
      <c r="H20" s="72"/>
      <c r="I20" s="70">
        <v>83</v>
      </c>
      <c r="J20" s="71"/>
      <c r="K20" s="72"/>
      <c r="L20" s="70">
        <v>74</v>
      </c>
      <c r="M20" s="71"/>
      <c r="N20" s="72"/>
      <c r="O20" s="70">
        <f t="shared" si="0"/>
        <v>157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128</v>
      </c>
      <c r="AB20" s="71"/>
      <c r="AC20" s="71"/>
      <c r="AD20" s="72"/>
      <c r="AE20" s="70">
        <v>112</v>
      </c>
      <c r="AF20" s="71"/>
      <c r="AG20" s="71"/>
      <c r="AH20" s="72"/>
      <c r="AI20" s="71">
        <v>156</v>
      </c>
      <c r="AJ20" s="71"/>
      <c r="AK20" s="71"/>
      <c r="AL20" s="72"/>
      <c r="AM20" s="73">
        <f t="shared" si="1"/>
        <v>268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68</v>
      </c>
      <c r="G21" s="71"/>
      <c r="H21" s="72"/>
      <c r="I21" s="70">
        <v>50</v>
      </c>
      <c r="J21" s="71"/>
      <c r="K21" s="72"/>
      <c r="L21" s="70">
        <v>66</v>
      </c>
      <c r="M21" s="71"/>
      <c r="N21" s="72"/>
      <c r="O21" s="70">
        <f t="shared" si="0"/>
        <v>116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144</v>
      </c>
      <c r="AB21" s="71"/>
      <c r="AC21" s="71"/>
      <c r="AD21" s="72"/>
      <c r="AE21" s="70">
        <v>140</v>
      </c>
      <c r="AF21" s="71"/>
      <c r="AG21" s="71"/>
      <c r="AH21" s="72"/>
      <c r="AI21" s="71">
        <v>154</v>
      </c>
      <c r="AJ21" s="71"/>
      <c r="AK21" s="71"/>
      <c r="AL21" s="72"/>
      <c r="AM21" s="73">
        <f t="shared" si="1"/>
        <v>294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44</v>
      </c>
      <c r="G22" s="71"/>
      <c r="H22" s="72"/>
      <c r="I22" s="70">
        <v>42</v>
      </c>
      <c r="J22" s="71"/>
      <c r="K22" s="72"/>
      <c r="L22" s="70">
        <v>43</v>
      </c>
      <c r="M22" s="71"/>
      <c r="N22" s="72"/>
      <c r="O22" s="70">
        <f t="shared" si="0"/>
        <v>85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258</v>
      </c>
      <c r="AB22" s="71"/>
      <c r="AC22" s="71"/>
      <c r="AD22" s="72"/>
      <c r="AE22" s="70">
        <v>282</v>
      </c>
      <c r="AF22" s="71"/>
      <c r="AG22" s="71"/>
      <c r="AH22" s="72"/>
      <c r="AI22" s="71">
        <v>326</v>
      </c>
      <c r="AJ22" s="71"/>
      <c r="AK22" s="71"/>
      <c r="AL22" s="72"/>
      <c r="AM22" s="73">
        <f t="shared" si="1"/>
        <v>608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195</v>
      </c>
      <c r="G23" s="71"/>
      <c r="H23" s="72"/>
      <c r="I23" s="70">
        <v>178</v>
      </c>
      <c r="J23" s="71"/>
      <c r="K23" s="72"/>
      <c r="L23" s="70">
        <v>200</v>
      </c>
      <c r="M23" s="71"/>
      <c r="N23" s="72"/>
      <c r="O23" s="70">
        <f t="shared" si="0"/>
        <v>378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25</v>
      </c>
      <c r="AB23" s="71"/>
      <c r="AC23" s="71"/>
      <c r="AD23" s="72"/>
      <c r="AE23" s="70">
        <v>18</v>
      </c>
      <c r="AF23" s="71"/>
      <c r="AG23" s="71"/>
      <c r="AH23" s="72"/>
      <c r="AI23" s="71">
        <v>15</v>
      </c>
      <c r="AJ23" s="71"/>
      <c r="AK23" s="71"/>
      <c r="AL23" s="72"/>
      <c r="AM23" s="73">
        <f t="shared" si="1"/>
        <v>33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242</v>
      </c>
      <c r="G24" s="71"/>
      <c r="H24" s="72"/>
      <c r="I24" s="70">
        <v>272</v>
      </c>
      <c r="J24" s="71"/>
      <c r="K24" s="72"/>
      <c r="L24" s="70">
        <v>269</v>
      </c>
      <c r="M24" s="71"/>
      <c r="N24" s="72"/>
      <c r="O24" s="70">
        <f t="shared" si="0"/>
        <v>541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159</v>
      </c>
      <c r="AB24" s="71"/>
      <c r="AC24" s="71"/>
      <c r="AD24" s="72"/>
      <c r="AE24" s="70">
        <v>153</v>
      </c>
      <c r="AF24" s="71"/>
      <c r="AG24" s="71"/>
      <c r="AH24" s="72"/>
      <c r="AI24" s="71">
        <v>167</v>
      </c>
      <c r="AJ24" s="71"/>
      <c r="AK24" s="71"/>
      <c r="AL24" s="72"/>
      <c r="AM24" s="73">
        <f t="shared" si="1"/>
        <v>320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207</v>
      </c>
      <c r="G25" s="71"/>
      <c r="H25" s="72"/>
      <c r="I25" s="70">
        <v>204</v>
      </c>
      <c r="J25" s="71"/>
      <c r="K25" s="72"/>
      <c r="L25" s="70">
        <v>224</v>
      </c>
      <c r="M25" s="71"/>
      <c r="N25" s="72"/>
      <c r="O25" s="70">
        <f t="shared" si="0"/>
        <v>428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246</v>
      </c>
      <c r="AB25" s="71"/>
      <c r="AC25" s="71"/>
      <c r="AD25" s="72"/>
      <c r="AE25" s="70">
        <v>205</v>
      </c>
      <c r="AF25" s="71"/>
      <c r="AG25" s="71"/>
      <c r="AH25" s="72"/>
      <c r="AI25" s="71">
        <v>212</v>
      </c>
      <c r="AJ25" s="71"/>
      <c r="AK25" s="71"/>
      <c r="AL25" s="72"/>
      <c r="AM25" s="73">
        <f t="shared" si="1"/>
        <v>417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169</v>
      </c>
      <c r="G26" s="71"/>
      <c r="H26" s="72"/>
      <c r="I26" s="70">
        <v>168</v>
      </c>
      <c r="J26" s="71"/>
      <c r="K26" s="72"/>
      <c r="L26" s="70">
        <v>200</v>
      </c>
      <c r="M26" s="71"/>
      <c r="N26" s="72"/>
      <c r="O26" s="70">
        <f t="shared" si="0"/>
        <v>368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167</v>
      </c>
      <c r="AB26" s="71"/>
      <c r="AC26" s="71"/>
      <c r="AD26" s="72"/>
      <c r="AE26" s="70">
        <v>164</v>
      </c>
      <c r="AF26" s="71"/>
      <c r="AG26" s="71"/>
      <c r="AH26" s="72"/>
      <c r="AI26" s="71">
        <v>171</v>
      </c>
      <c r="AJ26" s="71"/>
      <c r="AK26" s="71"/>
      <c r="AL26" s="72"/>
      <c r="AM26" s="73">
        <f t="shared" si="1"/>
        <v>335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149</v>
      </c>
      <c r="G27" s="71"/>
      <c r="H27" s="72"/>
      <c r="I27" s="70">
        <v>160</v>
      </c>
      <c r="J27" s="71"/>
      <c r="K27" s="72"/>
      <c r="L27" s="70">
        <v>171</v>
      </c>
      <c r="M27" s="71"/>
      <c r="N27" s="72"/>
      <c r="O27" s="70">
        <f t="shared" si="0"/>
        <v>331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202</v>
      </c>
      <c r="AB27" s="71"/>
      <c r="AC27" s="71"/>
      <c r="AD27" s="72"/>
      <c r="AE27" s="70">
        <v>186</v>
      </c>
      <c r="AF27" s="71"/>
      <c r="AG27" s="71"/>
      <c r="AH27" s="72"/>
      <c r="AI27" s="71">
        <v>161</v>
      </c>
      <c r="AJ27" s="71"/>
      <c r="AK27" s="71"/>
      <c r="AL27" s="72"/>
      <c r="AM27" s="73">
        <f t="shared" si="1"/>
        <v>347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69</v>
      </c>
      <c r="G28" s="71"/>
      <c r="H28" s="72"/>
      <c r="I28" s="70">
        <v>66</v>
      </c>
      <c r="J28" s="71"/>
      <c r="K28" s="72"/>
      <c r="L28" s="70">
        <v>78</v>
      </c>
      <c r="M28" s="71"/>
      <c r="N28" s="72"/>
      <c r="O28" s="70">
        <f t="shared" si="0"/>
        <v>144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242</v>
      </c>
      <c r="AB28" s="71"/>
      <c r="AC28" s="71"/>
      <c r="AD28" s="72"/>
      <c r="AE28" s="70">
        <v>217</v>
      </c>
      <c r="AF28" s="71"/>
      <c r="AG28" s="71"/>
      <c r="AH28" s="72"/>
      <c r="AI28" s="71">
        <v>250</v>
      </c>
      <c r="AJ28" s="71"/>
      <c r="AK28" s="71"/>
      <c r="AL28" s="72"/>
      <c r="AM28" s="73">
        <f t="shared" si="1"/>
        <v>467</v>
      </c>
      <c r="AN28" s="73"/>
      <c r="AO28" s="73"/>
      <c r="AP28" s="73"/>
      <c r="AR28" s="23"/>
      <c r="AS28" s="23" t="s">
        <v>49</v>
      </c>
      <c r="AT28" s="23" t="s">
        <v>50</v>
      </c>
      <c r="AU28" s="23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89</v>
      </c>
      <c r="G29" s="71"/>
      <c r="H29" s="72"/>
      <c r="I29" s="70">
        <v>83</v>
      </c>
      <c r="J29" s="71"/>
      <c r="K29" s="72"/>
      <c r="L29" s="70">
        <v>108</v>
      </c>
      <c r="M29" s="71"/>
      <c r="N29" s="72"/>
      <c r="O29" s="70">
        <f t="shared" si="0"/>
        <v>191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215</v>
      </c>
      <c r="AB29" s="71"/>
      <c r="AC29" s="71"/>
      <c r="AD29" s="72"/>
      <c r="AE29" s="70">
        <v>245</v>
      </c>
      <c r="AF29" s="71"/>
      <c r="AG29" s="71"/>
      <c r="AH29" s="72"/>
      <c r="AI29" s="71">
        <v>196</v>
      </c>
      <c r="AJ29" s="71"/>
      <c r="AK29" s="71"/>
      <c r="AL29" s="72"/>
      <c r="AM29" s="73">
        <f t="shared" si="1"/>
        <v>441</v>
      </c>
      <c r="AN29" s="73"/>
      <c r="AO29" s="73"/>
      <c r="AP29" s="73"/>
      <c r="AR29" s="23" t="s">
        <v>1</v>
      </c>
      <c r="AS29" s="5">
        <f>AE31</f>
        <v>13291</v>
      </c>
      <c r="AT29" s="5">
        <v>4169</v>
      </c>
      <c r="AU29" s="6">
        <f>IF(OR(AS29=0,AT29=0),"",ROUNDDOWN(AT29/AS29,4))</f>
        <v>0.31359999999999999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1516</v>
      </c>
      <c r="G30" s="71"/>
      <c r="H30" s="72"/>
      <c r="I30" s="70">
        <v>1651</v>
      </c>
      <c r="J30" s="71"/>
      <c r="K30" s="72"/>
      <c r="L30" s="70">
        <v>1780</v>
      </c>
      <c r="M30" s="71"/>
      <c r="N30" s="72"/>
      <c r="O30" s="70">
        <f t="shared" si="0"/>
        <v>3431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42</v>
      </c>
      <c r="AB30" s="71"/>
      <c r="AC30" s="71"/>
      <c r="AD30" s="72"/>
      <c r="AE30" s="70">
        <v>51</v>
      </c>
      <c r="AF30" s="71"/>
      <c r="AG30" s="71"/>
      <c r="AH30" s="72"/>
      <c r="AI30" s="71">
        <v>43</v>
      </c>
      <c r="AJ30" s="71"/>
      <c r="AK30" s="71"/>
      <c r="AL30" s="72"/>
      <c r="AM30" s="73">
        <f t="shared" si="1"/>
        <v>94</v>
      </c>
      <c r="AN30" s="73"/>
      <c r="AO30" s="73"/>
      <c r="AP30" s="73"/>
      <c r="AR30" s="23" t="s">
        <v>3</v>
      </c>
      <c r="AS30" s="5">
        <f>AI31</f>
        <v>14635</v>
      </c>
      <c r="AT30" s="5">
        <v>5808</v>
      </c>
      <c r="AU30" s="6">
        <f>IF(OR(AS30=0,AT30=0),"",ROUNDDOWN(AT30/AS30,4))</f>
        <v>0.39679999999999999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558</v>
      </c>
      <c r="G31" s="71"/>
      <c r="H31" s="72"/>
      <c r="I31" s="70">
        <v>618</v>
      </c>
      <c r="J31" s="71"/>
      <c r="K31" s="72"/>
      <c r="L31" s="70">
        <v>695</v>
      </c>
      <c r="M31" s="71"/>
      <c r="N31" s="72"/>
      <c r="O31" s="70">
        <f t="shared" si="0"/>
        <v>1313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12780</v>
      </c>
      <c r="AB31" s="71"/>
      <c r="AC31" s="71"/>
      <c r="AD31" s="72"/>
      <c r="AE31" s="70">
        <f>SUM(I8:K32,AE8:AH30)</f>
        <v>13291</v>
      </c>
      <c r="AF31" s="71"/>
      <c r="AG31" s="71"/>
      <c r="AH31" s="72"/>
      <c r="AI31" s="70">
        <f>SUM(L8:N32,AI8:AL30)</f>
        <v>14635</v>
      </c>
      <c r="AJ31" s="71"/>
      <c r="AK31" s="71"/>
      <c r="AL31" s="72"/>
      <c r="AM31" s="73">
        <f>AE31+AI31</f>
        <v>27926</v>
      </c>
      <c r="AN31" s="73"/>
      <c r="AO31" s="73"/>
      <c r="AP31" s="73"/>
      <c r="AR31" s="23" t="s">
        <v>4</v>
      </c>
      <c r="AS31" s="5">
        <f>AM31</f>
        <v>27926</v>
      </c>
      <c r="AT31" s="5">
        <f>AT29+AT30</f>
        <v>9977</v>
      </c>
      <c r="AU31" s="6">
        <f>IF(OR(AS31=0,AT31=0),"",ROUNDDOWN(AT31/AS31,4))</f>
        <v>0.35720000000000002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469</v>
      </c>
      <c r="G32" s="88"/>
      <c r="H32" s="89"/>
      <c r="I32" s="87">
        <v>472</v>
      </c>
      <c r="J32" s="88"/>
      <c r="K32" s="89"/>
      <c r="L32" s="87">
        <v>528</v>
      </c>
      <c r="M32" s="88"/>
      <c r="N32" s="89"/>
      <c r="O32" s="87">
        <f t="shared" si="0"/>
        <v>1000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21" t="s">
        <v>59</v>
      </c>
      <c r="E34" s="81" t="s">
        <v>95</v>
      </c>
      <c r="F34" s="81"/>
      <c r="G34" s="1" t="s">
        <v>2</v>
      </c>
      <c r="L34" s="1" t="s">
        <v>60</v>
      </c>
      <c r="O34" s="82" t="s">
        <v>97</v>
      </c>
      <c r="P34" s="82"/>
      <c r="Q34" s="82"/>
      <c r="R34" s="82"/>
      <c r="S34" s="1" t="s">
        <v>2</v>
      </c>
      <c r="AG34" s="21" t="s">
        <v>61</v>
      </c>
      <c r="AH34" s="59">
        <f>AT31</f>
        <v>9977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21" t="s">
        <v>59</v>
      </c>
      <c r="E36" s="82" t="s">
        <v>96</v>
      </c>
      <c r="F36" s="82"/>
      <c r="G36" s="1" t="s">
        <v>62</v>
      </c>
      <c r="L36" s="1" t="s">
        <v>60</v>
      </c>
      <c r="O36" s="82" t="s">
        <v>98</v>
      </c>
      <c r="P36" s="82"/>
      <c r="Q36" s="82"/>
      <c r="R36" s="82"/>
      <c r="S36" s="1" t="s">
        <v>62</v>
      </c>
      <c r="Y36" s="1" t="s">
        <v>93</v>
      </c>
      <c r="AG36" s="21" t="s">
        <v>1</v>
      </c>
      <c r="AH36" s="59">
        <f>AT29</f>
        <v>4169</v>
      </c>
      <c r="AI36" s="59"/>
      <c r="AJ36" s="59"/>
      <c r="AK36" s="59"/>
      <c r="AL36" s="59"/>
      <c r="AM36" s="1" t="s">
        <v>2</v>
      </c>
    </row>
    <row r="37" spans="3:39" ht="6" customHeight="1">
      <c r="AG37" s="21"/>
    </row>
    <row r="38" spans="3:39" ht="18.75" customHeight="1">
      <c r="C38" s="22" t="s">
        <v>65</v>
      </c>
      <c r="AG38" s="21" t="s">
        <v>3</v>
      </c>
      <c r="AH38" s="59">
        <f>AT30</f>
        <v>5808</v>
      </c>
      <c r="AI38" s="59"/>
      <c r="AJ38" s="59"/>
      <c r="AK38" s="59"/>
      <c r="AL38" s="59"/>
      <c r="AM38" s="1" t="s">
        <v>2</v>
      </c>
    </row>
    <row r="39" spans="3:39" ht="6" customHeight="1">
      <c r="AG39" s="21"/>
    </row>
    <row r="40" spans="3:39" ht="18.75" customHeight="1">
      <c r="C40" s="8" t="s">
        <v>66</v>
      </c>
      <c r="AG40" s="21" t="s">
        <v>51</v>
      </c>
      <c r="AH40" s="90">
        <f>IF(OR(AH34=0,AM31=0),"",ROUNDDOWN(AH34/AM31*100,2))</f>
        <v>35.72</v>
      </c>
      <c r="AI40" s="90"/>
      <c r="AJ40" s="90"/>
      <c r="AK40" s="90"/>
      <c r="AL40" s="90"/>
      <c r="AM40" s="1" t="s">
        <v>94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13" workbookViewId="0">
      <selection activeCell="C5" sqref="C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5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26"/>
      <c r="H3" s="26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25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25"/>
      <c r="H4" s="7"/>
      <c r="I4" s="59" t="s">
        <v>62</v>
      </c>
      <c r="J4" s="59"/>
      <c r="K4" s="59"/>
      <c r="L4" s="59">
        <v>11525</v>
      </c>
      <c r="M4" s="59"/>
      <c r="N4" s="59"/>
      <c r="O4" s="27"/>
      <c r="P4" s="27"/>
      <c r="Q4" s="60" t="s">
        <v>63</v>
      </c>
      <c r="R4" s="60"/>
      <c r="S4" s="60"/>
      <c r="T4" s="61">
        <v>118.3</v>
      </c>
      <c r="U4" s="61"/>
      <c r="V4" s="61"/>
      <c r="W4" s="61"/>
      <c r="X4" s="27" t="s">
        <v>99</v>
      </c>
      <c r="Y4" s="27"/>
      <c r="Z4" s="27"/>
      <c r="AF4" s="4"/>
      <c r="AH4" s="25"/>
      <c r="AK4" s="26"/>
      <c r="AL4" s="25"/>
      <c r="AM4" s="27"/>
      <c r="AP4" s="26"/>
    </row>
    <row r="5" spans="2:44" ht="18.75" customHeight="1">
      <c r="Z5" s="25"/>
      <c r="AA5" s="25"/>
      <c r="AB5" s="25"/>
      <c r="AC5" s="25"/>
      <c r="AD5" s="59" t="s">
        <v>102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1728</v>
      </c>
      <c r="G8" s="75"/>
      <c r="H8" s="76"/>
      <c r="I8" s="74">
        <v>1901</v>
      </c>
      <c r="J8" s="75"/>
      <c r="K8" s="76"/>
      <c r="L8" s="74">
        <v>2106</v>
      </c>
      <c r="M8" s="75"/>
      <c r="N8" s="76"/>
      <c r="O8" s="74">
        <f t="shared" ref="O8:O32" si="0">I8+L8</f>
        <v>4007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496</v>
      </c>
      <c r="AB8" s="75"/>
      <c r="AC8" s="75"/>
      <c r="AD8" s="75"/>
      <c r="AE8" s="74">
        <v>590</v>
      </c>
      <c r="AF8" s="75"/>
      <c r="AG8" s="75"/>
      <c r="AH8" s="76"/>
      <c r="AI8" s="75">
        <v>624</v>
      </c>
      <c r="AJ8" s="75"/>
      <c r="AK8" s="75"/>
      <c r="AL8" s="76"/>
      <c r="AM8" s="66">
        <f t="shared" ref="AM8:AM30" si="1">AE8+AI8</f>
        <v>1214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86</v>
      </c>
      <c r="G9" s="71"/>
      <c r="H9" s="72"/>
      <c r="I9" s="70">
        <v>79</v>
      </c>
      <c r="J9" s="71"/>
      <c r="K9" s="72"/>
      <c r="L9" s="70">
        <v>79</v>
      </c>
      <c r="M9" s="71"/>
      <c r="N9" s="72"/>
      <c r="O9" s="70">
        <f t="shared" si="0"/>
        <v>158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62</v>
      </c>
      <c r="AB9" s="71"/>
      <c r="AC9" s="71"/>
      <c r="AD9" s="72"/>
      <c r="AE9" s="70">
        <v>72</v>
      </c>
      <c r="AF9" s="71"/>
      <c r="AG9" s="71"/>
      <c r="AH9" s="72"/>
      <c r="AI9" s="71">
        <v>77</v>
      </c>
      <c r="AJ9" s="71"/>
      <c r="AK9" s="71"/>
      <c r="AL9" s="72"/>
      <c r="AM9" s="73">
        <f t="shared" si="1"/>
        <v>149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237</v>
      </c>
      <c r="G10" s="71"/>
      <c r="H10" s="72"/>
      <c r="I10" s="70">
        <v>222</v>
      </c>
      <c r="J10" s="71"/>
      <c r="K10" s="72"/>
      <c r="L10" s="70">
        <v>246</v>
      </c>
      <c r="M10" s="71"/>
      <c r="N10" s="72"/>
      <c r="O10" s="70">
        <f t="shared" si="0"/>
        <v>468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294</v>
      </c>
      <c r="AB10" s="71"/>
      <c r="AC10" s="71"/>
      <c r="AD10" s="72"/>
      <c r="AE10" s="70">
        <v>326</v>
      </c>
      <c r="AF10" s="71"/>
      <c r="AG10" s="71"/>
      <c r="AH10" s="72"/>
      <c r="AI10" s="71">
        <v>348</v>
      </c>
      <c r="AJ10" s="71"/>
      <c r="AK10" s="71"/>
      <c r="AL10" s="72"/>
      <c r="AM10" s="73">
        <f t="shared" si="1"/>
        <v>674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108</v>
      </c>
      <c r="G11" s="71"/>
      <c r="H11" s="72"/>
      <c r="I11" s="70">
        <v>100</v>
      </c>
      <c r="J11" s="71"/>
      <c r="K11" s="72"/>
      <c r="L11" s="70">
        <v>130</v>
      </c>
      <c r="M11" s="71"/>
      <c r="N11" s="72"/>
      <c r="O11" s="70">
        <f t="shared" si="0"/>
        <v>230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437</v>
      </c>
      <c r="AB11" s="71"/>
      <c r="AC11" s="71"/>
      <c r="AD11" s="72"/>
      <c r="AE11" s="70">
        <v>509</v>
      </c>
      <c r="AF11" s="71"/>
      <c r="AG11" s="71"/>
      <c r="AH11" s="72"/>
      <c r="AI11" s="71">
        <v>566</v>
      </c>
      <c r="AJ11" s="71"/>
      <c r="AK11" s="71"/>
      <c r="AL11" s="72"/>
      <c r="AM11" s="73">
        <f t="shared" si="1"/>
        <v>1075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131</v>
      </c>
      <c r="G12" s="71"/>
      <c r="H12" s="72"/>
      <c r="I12" s="70">
        <v>142</v>
      </c>
      <c r="J12" s="71"/>
      <c r="K12" s="72"/>
      <c r="L12" s="70">
        <v>154</v>
      </c>
      <c r="M12" s="71"/>
      <c r="N12" s="72"/>
      <c r="O12" s="70">
        <f t="shared" si="0"/>
        <v>296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185</v>
      </c>
      <c r="AB12" s="71"/>
      <c r="AC12" s="71"/>
      <c r="AD12" s="72"/>
      <c r="AE12" s="70">
        <v>202</v>
      </c>
      <c r="AF12" s="71"/>
      <c r="AG12" s="71"/>
      <c r="AH12" s="72"/>
      <c r="AI12" s="71">
        <v>217</v>
      </c>
      <c r="AJ12" s="71"/>
      <c r="AK12" s="71"/>
      <c r="AL12" s="72"/>
      <c r="AM12" s="73">
        <f t="shared" si="1"/>
        <v>419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80</v>
      </c>
      <c r="G13" s="71"/>
      <c r="H13" s="72"/>
      <c r="I13" s="70">
        <v>84</v>
      </c>
      <c r="J13" s="71"/>
      <c r="K13" s="72"/>
      <c r="L13" s="70">
        <v>81</v>
      </c>
      <c r="M13" s="71"/>
      <c r="N13" s="72"/>
      <c r="O13" s="70">
        <f t="shared" si="0"/>
        <v>165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139</v>
      </c>
      <c r="AB13" s="71"/>
      <c r="AC13" s="71"/>
      <c r="AD13" s="72"/>
      <c r="AE13" s="70">
        <v>151</v>
      </c>
      <c r="AF13" s="71"/>
      <c r="AG13" s="71"/>
      <c r="AH13" s="72"/>
      <c r="AI13" s="71">
        <v>152</v>
      </c>
      <c r="AJ13" s="71"/>
      <c r="AK13" s="71"/>
      <c r="AL13" s="72"/>
      <c r="AM13" s="73">
        <f t="shared" si="1"/>
        <v>303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1474</v>
      </c>
      <c r="AB14" s="71"/>
      <c r="AC14" s="71"/>
      <c r="AD14" s="72"/>
      <c r="AE14" s="70">
        <v>1505</v>
      </c>
      <c r="AF14" s="71"/>
      <c r="AG14" s="71"/>
      <c r="AH14" s="72"/>
      <c r="AI14" s="71">
        <v>1680</v>
      </c>
      <c r="AJ14" s="71"/>
      <c r="AK14" s="71"/>
      <c r="AL14" s="72"/>
      <c r="AM14" s="73">
        <f t="shared" si="1"/>
        <v>3185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256</v>
      </c>
      <c r="G15" s="71"/>
      <c r="H15" s="72"/>
      <c r="I15" s="70">
        <v>271</v>
      </c>
      <c r="J15" s="71"/>
      <c r="K15" s="72"/>
      <c r="L15" s="70">
        <v>316</v>
      </c>
      <c r="M15" s="71"/>
      <c r="N15" s="72"/>
      <c r="O15" s="70">
        <f t="shared" si="0"/>
        <v>587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9</v>
      </c>
      <c r="AB15" s="71"/>
      <c r="AC15" s="71"/>
      <c r="AD15" s="72"/>
      <c r="AE15" s="70">
        <v>6</v>
      </c>
      <c r="AF15" s="71"/>
      <c r="AG15" s="71"/>
      <c r="AH15" s="72"/>
      <c r="AI15" s="71">
        <v>7</v>
      </c>
      <c r="AJ15" s="71"/>
      <c r="AK15" s="71"/>
      <c r="AL15" s="72"/>
      <c r="AM15" s="73">
        <f t="shared" si="1"/>
        <v>13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244</v>
      </c>
      <c r="G16" s="71"/>
      <c r="H16" s="72"/>
      <c r="I16" s="70">
        <v>238</v>
      </c>
      <c r="J16" s="71"/>
      <c r="K16" s="72"/>
      <c r="L16" s="70">
        <v>273</v>
      </c>
      <c r="M16" s="71"/>
      <c r="N16" s="72"/>
      <c r="O16" s="70">
        <f t="shared" si="0"/>
        <v>511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62</v>
      </c>
      <c r="AB16" s="71"/>
      <c r="AC16" s="71"/>
      <c r="AD16" s="72"/>
      <c r="AE16" s="70">
        <v>49</v>
      </c>
      <c r="AF16" s="71"/>
      <c r="AG16" s="71"/>
      <c r="AH16" s="72"/>
      <c r="AI16" s="71">
        <v>63</v>
      </c>
      <c r="AJ16" s="71"/>
      <c r="AK16" s="71"/>
      <c r="AL16" s="72"/>
      <c r="AM16" s="73">
        <f t="shared" si="1"/>
        <v>112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99</v>
      </c>
      <c r="G17" s="71"/>
      <c r="H17" s="72"/>
      <c r="I17" s="70">
        <v>139</v>
      </c>
      <c r="J17" s="71"/>
      <c r="K17" s="72"/>
      <c r="L17" s="70">
        <v>173</v>
      </c>
      <c r="M17" s="71"/>
      <c r="N17" s="72"/>
      <c r="O17" s="70">
        <f t="shared" si="0"/>
        <v>312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285</v>
      </c>
      <c r="AB17" s="71"/>
      <c r="AC17" s="71"/>
      <c r="AD17" s="72"/>
      <c r="AE17" s="70">
        <v>240</v>
      </c>
      <c r="AF17" s="71"/>
      <c r="AG17" s="71"/>
      <c r="AH17" s="72"/>
      <c r="AI17" s="71">
        <v>314</v>
      </c>
      <c r="AJ17" s="71"/>
      <c r="AK17" s="71"/>
      <c r="AL17" s="72"/>
      <c r="AM17" s="73">
        <f t="shared" si="1"/>
        <v>554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160</v>
      </c>
      <c r="G18" s="71"/>
      <c r="H18" s="72"/>
      <c r="I18" s="70">
        <v>199</v>
      </c>
      <c r="J18" s="71"/>
      <c r="K18" s="72"/>
      <c r="L18" s="70">
        <v>217</v>
      </c>
      <c r="M18" s="71"/>
      <c r="N18" s="72"/>
      <c r="O18" s="70">
        <f t="shared" si="0"/>
        <v>416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253</v>
      </c>
      <c r="AB18" s="71"/>
      <c r="AC18" s="71"/>
      <c r="AD18" s="72"/>
      <c r="AE18" s="70">
        <v>195</v>
      </c>
      <c r="AF18" s="71"/>
      <c r="AG18" s="71"/>
      <c r="AH18" s="72"/>
      <c r="AI18" s="71">
        <v>236</v>
      </c>
      <c r="AJ18" s="71"/>
      <c r="AK18" s="71"/>
      <c r="AL18" s="72"/>
      <c r="AM18" s="73">
        <f t="shared" si="1"/>
        <v>431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169</v>
      </c>
      <c r="G19" s="71"/>
      <c r="H19" s="72"/>
      <c r="I19" s="70">
        <v>162</v>
      </c>
      <c r="J19" s="71"/>
      <c r="K19" s="72"/>
      <c r="L19" s="70">
        <v>183</v>
      </c>
      <c r="M19" s="71"/>
      <c r="N19" s="72"/>
      <c r="O19" s="70">
        <f t="shared" si="0"/>
        <v>345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79</v>
      </c>
      <c r="AB19" s="71"/>
      <c r="AC19" s="71"/>
      <c r="AD19" s="72"/>
      <c r="AE19" s="70">
        <v>63</v>
      </c>
      <c r="AF19" s="71"/>
      <c r="AG19" s="71"/>
      <c r="AH19" s="72"/>
      <c r="AI19" s="71">
        <v>76</v>
      </c>
      <c r="AJ19" s="71"/>
      <c r="AK19" s="71"/>
      <c r="AL19" s="72"/>
      <c r="AM19" s="73">
        <f t="shared" si="1"/>
        <v>139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79</v>
      </c>
      <c r="G20" s="71"/>
      <c r="H20" s="72"/>
      <c r="I20" s="70">
        <v>82</v>
      </c>
      <c r="J20" s="71"/>
      <c r="K20" s="72"/>
      <c r="L20" s="70">
        <v>74</v>
      </c>
      <c r="M20" s="71"/>
      <c r="N20" s="72"/>
      <c r="O20" s="70">
        <f t="shared" si="0"/>
        <v>156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127</v>
      </c>
      <c r="AB20" s="71"/>
      <c r="AC20" s="71"/>
      <c r="AD20" s="72"/>
      <c r="AE20" s="70">
        <v>111</v>
      </c>
      <c r="AF20" s="71"/>
      <c r="AG20" s="71"/>
      <c r="AH20" s="72"/>
      <c r="AI20" s="71">
        <v>155</v>
      </c>
      <c r="AJ20" s="71"/>
      <c r="AK20" s="71"/>
      <c r="AL20" s="72"/>
      <c r="AM20" s="73">
        <f t="shared" si="1"/>
        <v>266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68</v>
      </c>
      <c r="G21" s="71"/>
      <c r="H21" s="72"/>
      <c r="I21" s="70">
        <v>50</v>
      </c>
      <c r="J21" s="71"/>
      <c r="K21" s="72"/>
      <c r="L21" s="70">
        <v>66</v>
      </c>
      <c r="M21" s="71"/>
      <c r="N21" s="72"/>
      <c r="O21" s="70">
        <f t="shared" si="0"/>
        <v>116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142</v>
      </c>
      <c r="AB21" s="71"/>
      <c r="AC21" s="71"/>
      <c r="AD21" s="72"/>
      <c r="AE21" s="70">
        <v>137</v>
      </c>
      <c r="AF21" s="71"/>
      <c r="AG21" s="71"/>
      <c r="AH21" s="72"/>
      <c r="AI21" s="71">
        <v>154</v>
      </c>
      <c r="AJ21" s="71"/>
      <c r="AK21" s="71"/>
      <c r="AL21" s="72"/>
      <c r="AM21" s="73">
        <f t="shared" si="1"/>
        <v>291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44</v>
      </c>
      <c r="G22" s="71"/>
      <c r="H22" s="72"/>
      <c r="I22" s="70">
        <v>42</v>
      </c>
      <c r="J22" s="71"/>
      <c r="K22" s="72"/>
      <c r="L22" s="70">
        <v>43</v>
      </c>
      <c r="M22" s="71"/>
      <c r="N22" s="72"/>
      <c r="O22" s="70">
        <f t="shared" si="0"/>
        <v>85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258</v>
      </c>
      <c r="AB22" s="71"/>
      <c r="AC22" s="71"/>
      <c r="AD22" s="72"/>
      <c r="AE22" s="70">
        <v>278</v>
      </c>
      <c r="AF22" s="71"/>
      <c r="AG22" s="71"/>
      <c r="AH22" s="72"/>
      <c r="AI22" s="71">
        <v>326</v>
      </c>
      <c r="AJ22" s="71"/>
      <c r="AK22" s="71"/>
      <c r="AL22" s="72"/>
      <c r="AM22" s="73">
        <f t="shared" si="1"/>
        <v>604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195</v>
      </c>
      <c r="G23" s="71"/>
      <c r="H23" s="72"/>
      <c r="I23" s="70">
        <v>180</v>
      </c>
      <c r="J23" s="71"/>
      <c r="K23" s="72"/>
      <c r="L23" s="70">
        <v>199</v>
      </c>
      <c r="M23" s="71"/>
      <c r="N23" s="72"/>
      <c r="O23" s="70">
        <f t="shared" si="0"/>
        <v>379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26</v>
      </c>
      <c r="AB23" s="71"/>
      <c r="AC23" s="71"/>
      <c r="AD23" s="72"/>
      <c r="AE23" s="70">
        <v>19</v>
      </c>
      <c r="AF23" s="71"/>
      <c r="AG23" s="71"/>
      <c r="AH23" s="72"/>
      <c r="AI23" s="71">
        <v>19</v>
      </c>
      <c r="AJ23" s="71"/>
      <c r="AK23" s="71"/>
      <c r="AL23" s="72"/>
      <c r="AM23" s="73">
        <f t="shared" si="1"/>
        <v>38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242</v>
      </c>
      <c r="G24" s="71"/>
      <c r="H24" s="72"/>
      <c r="I24" s="70">
        <v>275</v>
      </c>
      <c r="J24" s="71"/>
      <c r="K24" s="72"/>
      <c r="L24" s="70">
        <v>269</v>
      </c>
      <c r="M24" s="71"/>
      <c r="N24" s="72"/>
      <c r="O24" s="70">
        <f t="shared" si="0"/>
        <v>544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162</v>
      </c>
      <c r="AB24" s="71"/>
      <c r="AC24" s="71"/>
      <c r="AD24" s="72"/>
      <c r="AE24" s="70">
        <v>155</v>
      </c>
      <c r="AF24" s="71"/>
      <c r="AG24" s="71"/>
      <c r="AH24" s="72"/>
      <c r="AI24" s="71">
        <v>170</v>
      </c>
      <c r="AJ24" s="71"/>
      <c r="AK24" s="71"/>
      <c r="AL24" s="72"/>
      <c r="AM24" s="73">
        <f t="shared" si="1"/>
        <v>325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207</v>
      </c>
      <c r="G25" s="71"/>
      <c r="H25" s="72"/>
      <c r="I25" s="70">
        <v>205</v>
      </c>
      <c r="J25" s="71"/>
      <c r="K25" s="72"/>
      <c r="L25" s="70">
        <v>225</v>
      </c>
      <c r="M25" s="71"/>
      <c r="N25" s="72"/>
      <c r="O25" s="70">
        <f t="shared" si="0"/>
        <v>430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246</v>
      </c>
      <c r="AB25" s="71"/>
      <c r="AC25" s="71"/>
      <c r="AD25" s="72"/>
      <c r="AE25" s="70">
        <v>206</v>
      </c>
      <c r="AF25" s="71"/>
      <c r="AG25" s="71"/>
      <c r="AH25" s="72"/>
      <c r="AI25" s="71">
        <v>213</v>
      </c>
      <c r="AJ25" s="71"/>
      <c r="AK25" s="71"/>
      <c r="AL25" s="72"/>
      <c r="AM25" s="73">
        <f t="shared" si="1"/>
        <v>419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169</v>
      </c>
      <c r="G26" s="71"/>
      <c r="H26" s="72"/>
      <c r="I26" s="70">
        <v>168</v>
      </c>
      <c r="J26" s="71"/>
      <c r="K26" s="72"/>
      <c r="L26" s="70">
        <v>201</v>
      </c>
      <c r="M26" s="71"/>
      <c r="N26" s="72"/>
      <c r="O26" s="70">
        <f t="shared" si="0"/>
        <v>369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167</v>
      </c>
      <c r="AB26" s="71"/>
      <c r="AC26" s="71"/>
      <c r="AD26" s="72"/>
      <c r="AE26" s="70">
        <v>163</v>
      </c>
      <c r="AF26" s="71"/>
      <c r="AG26" s="71"/>
      <c r="AH26" s="72"/>
      <c r="AI26" s="71">
        <v>172</v>
      </c>
      <c r="AJ26" s="71"/>
      <c r="AK26" s="71"/>
      <c r="AL26" s="72"/>
      <c r="AM26" s="73">
        <f t="shared" si="1"/>
        <v>335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148</v>
      </c>
      <c r="G27" s="71"/>
      <c r="H27" s="72"/>
      <c r="I27" s="70">
        <v>158</v>
      </c>
      <c r="J27" s="71"/>
      <c r="K27" s="72"/>
      <c r="L27" s="70">
        <v>172</v>
      </c>
      <c r="M27" s="71"/>
      <c r="N27" s="72"/>
      <c r="O27" s="70">
        <f t="shared" si="0"/>
        <v>330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201</v>
      </c>
      <c r="AB27" s="71"/>
      <c r="AC27" s="71"/>
      <c r="AD27" s="72"/>
      <c r="AE27" s="70">
        <v>185</v>
      </c>
      <c r="AF27" s="71"/>
      <c r="AG27" s="71"/>
      <c r="AH27" s="72"/>
      <c r="AI27" s="71">
        <v>157</v>
      </c>
      <c r="AJ27" s="71"/>
      <c r="AK27" s="71"/>
      <c r="AL27" s="72"/>
      <c r="AM27" s="73">
        <f t="shared" si="1"/>
        <v>342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68</v>
      </c>
      <c r="G28" s="71"/>
      <c r="H28" s="72"/>
      <c r="I28" s="70">
        <v>65</v>
      </c>
      <c r="J28" s="71"/>
      <c r="K28" s="72"/>
      <c r="L28" s="70">
        <v>78</v>
      </c>
      <c r="M28" s="71"/>
      <c r="N28" s="72"/>
      <c r="O28" s="70">
        <f t="shared" si="0"/>
        <v>143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242</v>
      </c>
      <c r="AB28" s="71"/>
      <c r="AC28" s="71"/>
      <c r="AD28" s="72"/>
      <c r="AE28" s="70">
        <v>217</v>
      </c>
      <c r="AF28" s="71"/>
      <c r="AG28" s="71"/>
      <c r="AH28" s="72"/>
      <c r="AI28" s="71">
        <v>249</v>
      </c>
      <c r="AJ28" s="71"/>
      <c r="AK28" s="71"/>
      <c r="AL28" s="72"/>
      <c r="AM28" s="73">
        <f t="shared" si="1"/>
        <v>466</v>
      </c>
      <c r="AN28" s="73"/>
      <c r="AO28" s="73"/>
      <c r="AP28" s="73"/>
      <c r="AR28" s="28"/>
      <c r="AS28" s="28" t="s">
        <v>49</v>
      </c>
      <c r="AT28" s="28" t="s">
        <v>50</v>
      </c>
      <c r="AU28" s="28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89</v>
      </c>
      <c r="G29" s="71"/>
      <c r="H29" s="72"/>
      <c r="I29" s="70">
        <v>83</v>
      </c>
      <c r="J29" s="71"/>
      <c r="K29" s="72"/>
      <c r="L29" s="70">
        <v>108</v>
      </c>
      <c r="M29" s="71"/>
      <c r="N29" s="72"/>
      <c r="O29" s="70">
        <f t="shared" si="0"/>
        <v>191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213</v>
      </c>
      <c r="AB29" s="71"/>
      <c r="AC29" s="71"/>
      <c r="AD29" s="72"/>
      <c r="AE29" s="70">
        <v>244</v>
      </c>
      <c r="AF29" s="71"/>
      <c r="AG29" s="71"/>
      <c r="AH29" s="72"/>
      <c r="AI29" s="71">
        <v>199</v>
      </c>
      <c r="AJ29" s="71"/>
      <c r="AK29" s="71"/>
      <c r="AL29" s="72"/>
      <c r="AM29" s="73">
        <f t="shared" si="1"/>
        <v>443</v>
      </c>
      <c r="AN29" s="73"/>
      <c r="AO29" s="73"/>
      <c r="AP29" s="73"/>
      <c r="AR29" s="28" t="s">
        <v>1</v>
      </c>
      <c r="AS29" s="5">
        <f>AE31</f>
        <v>13260</v>
      </c>
      <c r="AT29" s="5">
        <v>4166</v>
      </c>
      <c r="AU29" s="6">
        <f>IF(OR(AS29=0,AT29=0),"",ROUNDDOWN(AT29/AS29,4))</f>
        <v>0.31409999999999999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1515</v>
      </c>
      <c r="G30" s="71"/>
      <c r="H30" s="72"/>
      <c r="I30" s="70">
        <v>1647</v>
      </c>
      <c r="J30" s="71"/>
      <c r="K30" s="72"/>
      <c r="L30" s="70">
        <v>1777</v>
      </c>
      <c r="M30" s="71"/>
      <c r="N30" s="72"/>
      <c r="O30" s="70">
        <f t="shared" si="0"/>
        <v>3424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43</v>
      </c>
      <c r="AB30" s="71"/>
      <c r="AC30" s="71"/>
      <c r="AD30" s="72"/>
      <c r="AE30" s="70">
        <v>52</v>
      </c>
      <c r="AF30" s="71"/>
      <c r="AG30" s="71"/>
      <c r="AH30" s="72"/>
      <c r="AI30" s="71">
        <v>47</v>
      </c>
      <c r="AJ30" s="71"/>
      <c r="AK30" s="71"/>
      <c r="AL30" s="72"/>
      <c r="AM30" s="73">
        <f t="shared" si="1"/>
        <v>99</v>
      </c>
      <c r="AN30" s="73"/>
      <c r="AO30" s="73"/>
      <c r="AP30" s="73"/>
      <c r="AR30" s="28" t="s">
        <v>3</v>
      </c>
      <c r="AS30" s="5">
        <f>AI31</f>
        <v>14618</v>
      </c>
      <c r="AT30" s="5">
        <v>5821</v>
      </c>
      <c r="AU30" s="6">
        <f>IF(OR(AS30=0,AT30=0),"",ROUNDDOWN(AT30/AS30,4))</f>
        <v>0.3982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558</v>
      </c>
      <c r="G31" s="71"/>
      <c r="H31" s="72"/>
      <c r="I31" s="70">
        <v>617</v>
      </c>
      <c r="J31" s="71"/>
      <c r="K31" s="72"/>
      <c r="L31" s="70">
        <v>695</v>
      </c>
      <c r="M31" s="71"/>
      <c r="N31" s="72"/>
      <c r="O31" s="70">
        <f t="shared" si="0"/>
        <v>1312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12758</v>
      </c>
      <c r="AB31" s="71"/>
      <c r="AC31" s="71"/>
      <c r="AD31" s="72"/>
      <c r="AE31" s="70">
        <f>SUM(I8:K32,AE8:AH30)</f>
        <v>13260</v>
      </c>
      <c r="AF31" s="71"/>
      <c r="AG31" s="71"/>
      <c r="AH31" s="72"/>
      <c r="AI31" s="70">
        <f>SUM(L8:N32,AI8:AL30)</f>
        <v>14618</v>
      </c>
      <c r="AJ31" s="71"/>
      <c r="AK31" s="71"/>
      <c r="AL31" s="72"/>
      <c r="AM31" s="73">
        <f>AE31+AI31</f>
        <v>27878</v>
      </c>
      <c r="AN31" s="73"/>
      <c r="AO31" s="73"/>
      <c r="AP31" s="73"/>
      <c r="AR31" s="28" t="s">
        <v>4</v>
      </c>
      <c r="AS31" s="5">
        <f>AM31</f>
        <v>27878</v>
      </c>
      <c r="AT31" s="5">
        <f>AT29+AT30</f>
        <v>9987</v>
      </c>
      <c r="AU31" s="6">
        <f>IF(OR(AS31=0,AT31=0),"",ROUNDDOWN(AT31/AS31,4))</f>
        <v>0.35820000000000002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468</v>
      </c>
      <c r="G32" s="88"/>
      <c r="H32" s="89"/>
      <c r="I32" s="87">
        <v>469</v>
      </c>
      <c r="J32" s="88"/>
      <c r="K32" s="89"/>
      <c r="L32" s="87">
        <v>528</v>
      </c>
      <c r="M32" s="88"/>
      <c r="N32" s="89"/>
      <c r="O32" s="87">
        <f t="shared" si="0"/>
        <v>997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26" t="s">
        <v>59</v>
      </c>
      <c r="E34" s="81" t="s">
        <v>103</v>
      </c>
      <c r="F34" s="81"/>
      <c r="G34" s="1" t="s">
        <v>2</v>
      </c>
      <c r="L34" s="1" t="s">
        <v>60</v>
      </c>
      <c r="O34" s="82" t="s">
        <v>105</v>
      </c>
      <c r="P34" s="82"/>
      <c r="Q34" s="82"/>
      <c r="R34" s="82"/>
      <c r="S34" s="1" t="s">
        <v>2</v>
      </c>
      <c r="AG34" s="26" t="s">
        <v>61</v>
      </c>
      <c r="AH34" s="59">
        <f>AT31</f>
        <v>9987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26" t="s">
        <v>59</v>
      </c>
      <c r="E36" s="82" t="s">
        <v>104</v>
      </c>
      <c r="F36" s="82"/>
      <c r="G36" s="1" t="s">
        <v>62</v>
      </c>
      <c r="L36" s="1" t="s">
        <v>60</v>
      </c>
      <c r="O36" s="82" t="s">
        <v>106</v>
      </c>
      <c r="P36" s="82"/>
      <c r="Q36" s="82"/>
      <c r="R36" s="82"/>
      <c r="S36" s="1" t="s">
        <v>62</v>
      </c>
      <c r="Y36" s="1" t="s">
        <v>100</v>
      </c>
      <c r="AG36" s="26" t="s">
        <v>1</v>
      </c>
      <c r="AH36" s="59">
        <f>AT29</f>
        <v>4166</v>
      </c>
      <c r="AI36" s="59"/>
      <c r="AJ36" s="59"/>
      <c r="AK36" s="59"/>
      <c r="AL36" s="59"/>
      <c r="AM36" s="1" t="s">
        <v>2</v>
      </c>
    </row>
    <row r="37" spans="3:39" ht="6" customHeight="1">
      <c r="AG37" s="26"/>
    </row>
    <row r="38" spans="3:39" ht="18.75" customHeight="1">
      <c r="C38" s="27" t="s">
        <v>65</v>
      </c>
      <c r="AG38" s="26" t="s">
        <v>3</v>
      </c>
      <c r="AH38" s="59">
        <f>AT30</f>
        <v>5821</v>
      </c>
      <c r="AI38" s="59"/>
      <c r="AJ38" s="59"/>
      <c r="AK38" s="59"/>
      <c r="AL38" s="59"/>
      <c r="AM38" s="1" t="s">
        <v>2</v>
      </c>
    </row>
    <row r="39" spans="3:39" ht="6" customHeight="1">
      <c r="AG39" s="26"/>
    </row>
    <row r="40" spans="3:39" ht="18.75" customHeight="1">
      <c r="C40" s="8" t="s">
        <v>66</v>
      </c>
      <c r="AG40" s="26" t="s">
        <v>51</v>
      </c>
      <c r="AH40" s="90">
        <f>IF(OR(AH34=0,AM31=0),"",ROUNDDOWN(AH34/AM31*100,2))</f>
        <v>35.82</v>
      </c>
      <c r="AI40" s="90"/>
      <c r="AJ40" s="90"/>
      <c r="AK40" s="90"/>
      <c r="AL40" s="90"/>
      <c r="AM40" s="1" t="s">
        <v>101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workbookViewId="0">
      <selection activeCell="D5" sqref="D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9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30"/>
      <c r="H3" s="30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29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29"/>
      <c r="H4" s="7"/>
      <c r="I4" s="59" t="s">
        <v>62</v>
      </c>
      <c r="J4" s="59"/>
      <c r="K4" s="59"/>
      <c r="L4" s="59">
        <v>11525</v>
      </c>
      <c r="M4" s="59"/>
      <c r="N4" s="59"/>
      <c r="O4" s="31"/>
      <c r="P4" s="31"/>
      <c r="Q4" s="60" t="s">
        <v>63</v>
      </c>
      <c r="R4" s="60"/>
      <c r="S4" s="60"/>
      <c r="T4" s="61">
        <v>118.3</v>
      </c>
      <c r="U4" s="61"/>
      <c r="V4" s="61"/>
      <c r="W4" s="61"/>
      <c r="X4" s="31" t="s">
        <v>107</v>
      </c>
      <c r="Y4" s="31"/>
      <c r="Z4" s="31"/>
      <c r="AF4" s="4"/>
      <c r="AH4" s="29"/>
      <c r="AK4" s="30"/>
      <c r="AL4" s="29"/>
      <c r="AM4" s="31"/>
      <c r="AP4" s="30"/>
    </row>
    <row r="5" spans="2:44" ht="18.75" customHeight="1">
      <c r="Z5" s="29"/>
      <c r="AA5" s="29"/>
      <c r="AB5" s="29"/>
      <c r="AC5" s="29"/>
      <c r="AD5" s="59" t="s">
        <v>108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1724</v>
      </c>
      <c r="G8" s="75"/>
      <c r="H8" s="76"/>
      <c r="I8" s="74">
        <v>1898</v>
      </c>
      <c r="J8" s="75"/>
      <c r="K8" s="76"/>
      <c r="L8" s="74">
        <v>2095</v>
      </c>
      <c r="M8" s="75"/>
      <c r="N8" s="76"/>
      <c r="O8" s="74">
        <f t="shared" ref="O8:O32" si="0">I8+L8</f>
        <v>3993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495</v>
      </c>
      <c r="AB8" s="75"/>
      <c r="AC8" s="75"/>
      <c r="AD8" s="75"/>
      <c r="AE8" s="74">
        <v>587</v>
      </c>
      <c r="AF8" s="75"/>
      <c r="AG8" s="75"/>
      <c r="AH8" s="76"/>
      <c r="AI8" s="75">
        <v>625</v>
      </c>
      <c r="AJ8" s="75"/>
      <c r="AK8" s="75"/>
      <c r="AL8" s="76"/>
      <c r="AM8" s="66">
        <f t="shared" ref="AM8:AM30" si="1">AE8+AI8</f>
        <v>1212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88</v>
      </c>
      <c r="G9" s="71"/>
      <c r="H9" s="72"/>
      <c r="I9" s="70">
        <v>79</v>
      </c>
      <c r="J9" s="71"/>
      <c r="K9" s="72"/>
      <c r="L9" s="70">
        <v>80</v>
      </c>
      <c r="M9" s="71"/>
      <c r="N9" s="72"/>
      <c r="O9" s="70">
        <f t="shared" si="0"/>
        <v>159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62</v>
      </c>
      <c r="AB9" s="71"/>
      <c r="AC9" s="71"/>
      <c r="AD9" s="72"/>
      <c r="AE9" s="70">
        <v>72</v>
      </c>
      <c r="AF9" s="71"/>
      <c r="AG9" s="71"/>
      <c r="AH9" s="72"/>
      <c r="AI9" s="71">
        <v>78</v>
      </c>
      <c r="AJ9" s="71"/>
      <c r="AK9" s="71"/>
      <c r="AL9" s="72"/>
      <c r="AM9" s="73">
        <f t="shared" si="1"/>
        <v>150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235</v>
      </c>
      <c r="G10" s="71"/>
      <c r="H10" s="72"/>
      <c r="I10" s="70">
        <v>219</v>
      </c>
      <c r="J10" s="71"/>
      <c r="K10" s="72"/>
      <c r="L10" s="70">
        <v>245</v>
      </c>
      <c r="M10" s="71"/>
      <c r="N10" s="72"/>
      <c r="O10" s="70">
        <f t="shared" si="0"/>
        <v>464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294</v>
      </c>
      <c r="AB10" s="71"/>
      <c r="AC10" s="71"/>
      <c r="AD10" s="72"/>
      <c r="AE10" s="70">
        <v>324</v>
      </c>
      <c r="AF10" s="71"/>
      <c r="AG10" s="71"/>
      <c r="AH10" s="72"/>
      <c r="AI10" s="71">
        <v>348</v>
      </c>
      <c r="AJ10" s="71"/>
      <c r="AK10" s="71"/>
      <c r="AL10" s="72"/>
      <c r="AM10" s="73">
        <f t="shared" si="1"/>
        <v>672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108</v>
      </c>
      <c r="G11" s="71"/>
      <c r="H11" s="72"/>
      <c r="I11" s="70">
        <v>101</v>
      </c>
      <c r="J11" s="71"/>
      <c r="K11" s="72"/>
      <c r="L11" s="70">
        <v>127</v>
      </c>
      <c r="M11" s="71"/>
      <c r="N11" s="72"/>
      <c r="O11" s="70">
        <f t="shared" si="0"/>
        <v>228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440</v>
      </c>
      <c r="AB11" s="71"/>
      <c r="AC11" s="71"/>
      <c r="AD11" s="72"/>
      <c r="AE11" s="70">
        <v>510</v>
      </c>
      <c r="AF11" s="71"/>
      <c r="AG11" s="71"/>
      <c r="AH11" s="72"/>
      <c r="AI11" s="71">
        <v>568</v>
      </c>
      <c r="AJ11" s="71"/>
      <c r="AK11" s="71"/>
      <c r="AL11" s="72"/>
      <c r="AM11" s="73">
        <f t="shared" si="1"/>
        <v>1078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134</v>
      </c>
      <c r="G12" s="71"/>
      <c r="H12" s="72"/>
      <c r="I12" s="70">
        <v>145</v>
      </c>
      <c r="J12" s="71"/>
      <c r="K12" s="72"/>
      <c r="L12" s="70">
        <v>153</v>
      </c>
      <c r="M12" s="71"/>
      <c r="N12" s="72"/>
      <c r="O12" s="70">
        <f t="shared" si="0"/>
        <v>298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184</v>
      </c>
      <c r="AB12" s="71"/>
      <c r="AC12" s="71"/>
      <c r="AD12" s="72"/>
      <c r="AE12" s="70">
        <v>201</v>
      </c>
      <c r="AF12" s="71"/>
      <c r="AG12" s="71"/>
      <c r="AH12" s="72"/>
      <c r="AI12" s="71">
        <v>217</v>
      </c>
      <c r="AJ12" s="71"/>
      <c r="AK12" s="71"/>
      <c r="AL12" s="72"/>
      <c r="AM12" s="73">
        <f t="shared" si="1"/>
        <v>418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80</v>
      </c>
      <c r="G13" s="71"/>
      <c r="H13" s="72"/>
      <c r="I13" s="70">
        <v>84</v>
      </c>
      <c r="J13" s="71"/>
      <c r="K13" s="72"/>
      <c r="L13" s="70">
        <v>81</v>
      </c>
      <c r="M13" s="71"/>
      <c r="N13" s="72"/>
      <c r="O13" s="70">
        <f t="shared" si="0"/>
        <v>165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139</v>
      </c>
      <c r="AB13" s="71"/>
      <c r="AC13" s="71"/>
      <c r="AD13" s="72"/>
      <c r="AE13" s="70">
        <v>151</v>
      </c>
      <c r="AF13" s="71"/>
      <c r="AG13" s="71"/>
      <c r="AH13" s="72"/>
      <c r="AI13" s="71">
        <v>150</v>
      </c>
      <c r="AJ13" s="71"/>
      <c r="AK13" s="71"/>
      <c r="AL13" s="72"/>
      <c r="AM13" s="73">
        <f t="shared" si="1"/>
        <v>301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5</v>
      </c>
      <c r="M14" s="71"/>
      <c r="N14" s="72"/>
      <c r="O14" s="70">
        <f t="shared" si="0"/>
        <v>12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1472</v>
      </c>
      <c r="AB14" s="71"/>
      <c r="AC14" s="71"/>
      <c r="AD14" s="72"/>
      <c r="AE14" s="70">
        <v>1505</v>
      </c>
      <c r="AF14" s="71"/>
      <c r="AG14" s="71"/>
      <c r="AH14" s="72"/>
      <c r="AI14" s="71">
        <v>1680</v>
      </c>
      <c r="AJ14" s="71"/>
      <c r="AK14" s="71"/>
      <c r="AL14" s="72"/>
      <c r="AM14" s="73">
        <f t="shared" si="1"/>
        <v>3185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255</v>
      </c>
      <c r="G15" s="71"/>
      <c r="H15" s="72"/>
      <c r="I15" s="70">
        <v>268</v>
      </c>
      <c r="J15" s="71"/>
      <c r="K15" s="72"/>
      <c r="L15" s="70">
        <v>314</v>
      </c>
      <c r="M15" s="71"/>
      <c r="N15" s="72"/>
      <c r="O15" s="70">
        <f t="shared" si="0"/>
        <v>582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9</v>
      </c>
      <c r="AB15" s="71"/>
      <c r="AC15" s="71"/>
      <c r="AD15" s="72"/>
      <c r="AE15" s="70">
        <v>6</v>
      </c>
      <c r="AF15" s="71"/>
      <c r="AG15" s="71"/>
      <c r="AH15" s="72"/>
      <c r="AI15" s="71">
        <v>9</v>
      </c>
      <c r="AJ15" s="71"/>
      <c r="AK15" s="71"/>
      <c r="AL15" s="72"/>
      <c r="AM15" s="73">
        <f t="shared" si="1"/>
        <v>15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244</v>
      </c>
      <c r="G16" s="71"/>
      <c r="H16" s="72"/>
      <c r="I16" s="70">
        <v>240</v>
      </c>
      <c r="J16" s="71"/>
      <c r="K16" s="72"/>
      <c r="L16" s="70">
        <v>274</v>
      </c>
      <c r="M16" s="71"/>
      <c r="N16" s="72"/>
      <c r="O16" s="70">
        <f t="shared" si="0"/>
        <v>514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62</v>
      </c>
      <c r="AB16" s="71"/>
      <c r="AC16" s="71"/>
      <c r="AD16" s="72"/>
      <c r="AE16" s="70">
        <v>48</v>
      </c>
      <c r="AF16" s="71"/>
      <c r="AG16" s="71"/>
      <c r="AH16" s="72"/>
      <c r="AI16" s="71">
        <v>63</v>
      </c>
      <c r="AJ16" s="71"/>
      <c r="AK16" s="71"/>
      <c r="AL16" s="72"/>
      <c r="AM16" s="73">
        <f t="shared" si="1"/>
        <v>111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100</v>
      </c>
      <c r="G17" s="71"/>
      <c r="H17" s="72"/>
      <c r="I17" s="70">
        <v>141</v>
      </c>
      <c r="J17" s="71"/>
      <c r="K17" s="72"/>
      <c r="L17" s="70">
        <v>175</v>
      </c>
      <c r="M17" s="71"/>
      <c r="N17" s="72"/>
      <c r="O17" s="70">
        <f t="shared" si="0"/>
        <v>316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286</v>
      </c>
      <c r="AB17" s="71"/>
      <c r="AC17" s="71"/>
      <c r="AD17" s="72"/>
      <c r="AE17" s="70">
        <v>241</v>
      </c>
      <c r="AF17" s="71"/>
      <c r="AG17" s="71"/>
      <c r="AH17" s="72"/>
      <c r="AI17" s="71">
        <v>315</v>
      </c>
      <c r="AJ17" s="71"/>
      <c r="AK17" s="71"/>
      <c r="AL17" s="72"/>
      <c r="AM17" s="73">
        <f t="shared" si="1"/>
        <v>556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160</v>
      </c>
      <c r="G18" s="71"/>
      <c r="H18" s="72"/>
      <c r="I18" s="70">
        <v>198</v>
      </c>
      <c r="J18" s="71"/>
      <c r="K18" s="72"/>
      <c r="L18" s="70">
        <v>215</v>
      </c>
      <c r="M18" s="71"/>
      <c r="N18" s="72"/>
      <c r="O18" s="70">
        <f t="shared" si="0"/>
        <v>413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254</v>
      </c>
      <c r="AB18" s="71"/>
      <c r="AC18" s="71"/>
      <c r="AD18" s="72"/>
      <c r="AE18" s="70">
        <v>194</v>
      </c>
      <c r="AF18" s="71"/>
      <c r="AG18" s="71"/>
      <c r="AH18" s="72"/>
      <c r="AI18" s="71">
        <v>237</v>
      </c>
      <c r="AJ18" s="71"/>
      <c r="AK18" s="71"/>
      <c r="AL18" s="72"/>
      <c r="AM18" s="73">
        <f t="shared" si="1"/>
        <v>431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171</v>
      </c>
      <c r="G19" s="71"/>
      <c r="H19" s="72"/>
      <c r="I19" s="70">
        <v>162</v>
      </c>
      <c r="J19" s="71"/>
      <c r="K19" s="72"/>
      <c r="L19" s="70">
        <v>185</v>
      </c>
      <c r="M19" s="71"/>
      <c r="N19" s="72"/>
      <c r="O19" s="70">
        <f t="shared" si="0"/>
        <v>347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79</v>
      </c>
      <c r="AB19" s="71"/>
      <c r="AC19" s="71"/>
      <c r="AD19" s="72"/>
      <c r="AE19" s="70">
        <v>63</v>
      </c>
      <c r="AF19" s="71"/>
      <c r="AG19" s="71"/>
      <c r="AH19" s="72"/>
      <c r="AI19" s="71">
        <v>76</v>
      </c>
      <c r="AJ19" s="71"/>
      <c r="AK19" s="71"/>
      <c r="AL19" s="72"/>
      <c r="AM19" s="73">
        <f t="shared" si="1"/>
        <v>139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79</v>
      </c>
      <c r="G20" s="71"/>
      <c r="H20" s="72"/>
      <c r="I20" s="70">
        <v>82</v>
      </c>
      <c r="J20" s="71"/>
      <c r="K20" s="72"/>
      <c r="L20" s="70">
        <v>74</v>
      </c>
      <c r="M20" s="71"/>
      <c r="N20" s="72"/>
      <c r="O20" s="70">
        <f t="shared" si="0"/>
        <v>156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127</v>
      </c>
      <c r="AB20" s="71"/>
      <c r="AC20" s="71"/>
      <c r="AD20" s="72"/>
      <c r="AE20" s="70">
        <v>111</v>
      </c>
      <c r="AF20" s="71"/>
      <c r="AG20" s="71"/>
      <c r="AH20" s="72"/>
      <c r="AI20" s="71">
        <v>154</v>
      </c>
      <c r="AJ20" s="71"/>
      <c r="AK20" s="71"/>
      <c r="AL20" s="72"/>
      <c r="AM20" s="73">
        <f t="shared" si="1"/>
        <v>265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68</v>
      </c>
      <c r="G21" s="71"/>
      <c r="H21" s="72"/>
      <c r="I21" s="70">
        <v>50</v>
      </c>
      <c r="J21" s="71"/>
      <c r="K21" s="72"/>
      <c r="L21" s="70">
        <v>66</v>
      </c>
      <c r="M21" s="71"/>
      <c r="N21" s="72"/>
      <c r="O21" s="70">
        <f t="shared" si="0"/>
        <v>116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141</v>
      </c>
      <c r="AB21" s="71"/>
      <c r="AC21" s="71"/>
      <c r="AD21" s="72"/>
      <c r="AE21" s="70">
        <v>134</v>
      </c>
      <c r="AF21" s="71"/>
      <c r="AG21" s="71"/>
      <c r="AH21" s="72"/>
      <c r="AI21" s="71">
        <v>153</v>
      </c>
      <c r="AJ21" s="71"/>
      <c r="AK21" s="71"/>
      <c r="AL21" s="72"/>
      <c r="AM21" s="73">
        <f t="shared" si="1"/>
        <v>287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44</v>
      </c>
      <c r="G22" s="71"/>
      <c r="H22" s="72"/>
      <c r="I22" s="70">
        <v>42</v>
      </c>
      <c r="J22" s="71"/>
      <c r="K22" s="72"/>
      <c r="L22" s="70">
        <v>43</v>
      </c>
      <c r="M22" s="71"/>
      <c r="N22" s="72"/>
      <c r="O22" s="70">
        <f t="shared" si="0"/>
        <v>85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257</v>
      </c>
      <c r="AB22" s="71"/>
      <c r="AC22" s="71"/>
      <c r="AD22" s="72"/>
      <c r="AE22" s="70">
        <v>279</v>
      </c>
      <c r="AF22" s="71"/>
      <c r="AG22" s="71"/>
      <c r="AH22" s="72"/>
      <c r="AI22" s="71">
        <v>325</v>
      </c>
      <c r="AJ22" s="71"/>
      <c r="AK22" s="71"/>
      <c r="AL22" s="72"/>
      <c r="AM22" s="73">
        <f t="shared" si="1"/>
        <v>604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196</v>
      </c>
      <c r="G23" s="71"/>
      <c r="H23" s="72"/>
      <c r="I23" s="70">
        <v>181</v>
      </c>
      <c r="J23" s="71"/>
      <c r="K23" s="72"/>
      <c r="L23" s="70">
        <v>199</v>
      </c>
      <c r="M23" s="71"/>
      <c r="N23" s="72"/>
      <c r="O23" s="70">
        <f t="shared" si="0"/>
        <v>380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26</v>
      </c>
      <c r="AB23" s="71"/>
      <c r="AC23" s="71"/>
      <c r="AD23" s="72"/>
      <c r="AE23" s="70">
        <v>19</v>
      </c>
      <c r="AF23" s="71"/>
      <c r="AG23" s="71"/>
      <c r="AH23" s="72"/>
      <c r="AI23" s="71">
        <v>19</v>
      </c>
      <c r="AJ23" s="71"/>
      <c r="AK23" s="71"/>
      <c r="AL23" s="72"/>
      <c r="AM23" s="73">
        <f t="shared" si="1"/>
        <v>38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242</v>
      </c>
      <c r="G24" s="71"/>
      <c r="H24" s="72"/>
      <c r="I24" s="70">
        <v>274</v>
      </c>
      <c r="J24" s="71"/>
      <c r="K24" s="72"/>
      <c r="L24" s="70">
        <v>267</v>
      </c>
      <c r="M24" s="71"/>
      <c r="N24" s="72"/>
      <c r="O24" s="70">
        <f t="shared" si="0"/>
        <v>541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163</v>
      </c>
      <c r="AB24" s="71"/>
      <c r="AC24" s="71"/>
      <c r="AD24" s="72"/>
      <c r="AE24" s="70">
        <v>156</v>
      </c>
      <c r="AF24" s="71"/>
      <c r="AG24" s="71"/>
      <c r="AH24" s="72"/>
      <c r="AI24" s="71">
        <v>170</v>
      </c>
      <c r="AJ24" s="71"/>
      <c r="AK24" s="71"/>
      <c r="AL24" s="72"/>
      <c r="AM24" s="73">
        <f t="shared" si="1"/>
        <v>326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207</v>
      </c>
      <c r="G25" s="71"/>
      <c r="H25" s="72"/>
      <c r="I25" s="70">
        <v>204</v>
      </c>
      <c r="J25" s="71"/>
      <c r="K25" s="72"/>
      <c r="L25" s="70">
        <v>225</v>
      </c>
      <c r="M25" s="71"/>
      <c r="N25" s="72"/>
      <c r="O25" s="70">
        <f t="shared" si="0"/>
        <v>429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245</v>
      </c>
      <c r="AB25" s="71"/>
      <c r="AC25" s="71"/>
      <c r="AD25" s="72"/>
      <c r="AE25" s="70">
        <v>204</v>
      </c>
      <c r="AF25" s="71"/>
      <c r="AG25" s="71"/>
      <c r="AH25" s="72"/>
      <c r="AI25" s="71">
        <v>213</v>
      </c>
      <c r="AJ25" s="71"/>
      <c r="AK25" s="71"/>
      <c r="AL25" s="72"/>
      <c r="AM25" s="73">
        <f t="shared" si="1"/>
        <v>417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169</v>
      </c>
      <c r="G26" s="71"/>
      <c r="H26" s="72"/>
      <c r="I26" s="70">
        <v>167</v>
      </c>
      <c r="J26" s="71"/>
      <c r="K26" s="72"/>
      <c r="L26" s="70">
        <v>199</v>
      </c>
      <c r="M26" s="71"/>
      <c r="N26" s="72"/>
      <c r="O26" s="70">
        <f t="shared" si="0"/>
        <v>366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167</v>
      </c>
      <c r="AB26" s="71"/>
      <c r="AC26" s="71"/>
      <c r="AD26" s="72"/>
      <c r="AE26" s="70">
        <v>163</v>
      </c>
      <c r="AF26" s="71"/>
      <c r="AG26" s="71"/>
      <c r="AH26" s="72"/>
      <c r="AI26" s="71">
        <v>172</v>
      </c>
      <c r="AJ26" s="71"/>
      <c r="AK26" s="71"/>
      <c r="AL26" s="72"/>
      <c r="AM26" s="73">
        <f t="shared" si="1"/>
        <v>335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145</v>
      </c>
      <c r="G27" s="71"/>
      <c r="H27" s="72"/>
      <c r="I27" s="70">
        <v>155</v>
      </c>
      <c r="J27" s="71"/>
      <c r="K27" s="72"/>
      <c r="L27" s="70">
        <v>171</v>
      </c>
      <c r="M27" s="71"/>
      <c r="N27" s="72"/>
      <c r="O27" s="70">
        <f t="shared" si="0"/>
        <v>326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198</v>
      </c>
      <c r="AB27" s="71"/>
      <c r="AC27" s="71"/>
      <c r="AD27" s="72"/>
      <c r="AE27" s="70">
        <v>182</v>
      </c>
      <c r="AF27" s="71"/>
      <c r="AG27" s="71"/>
      <c r="AH27" s="72"/>
      <c r="AI27" s="71">
        <v>157</v>
      </c>
      <c r="AJ27" s="71"/>
      <c r="AK27" s="71"/>
      <c r="AL27" s="72"/>
      <c r="AM27" s="73">
        <f t="shared" si="1"/>
        <v>339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68</v>
      </c>
      <c r="G28" s="71"/>
      <c r="H28" s="72"/>
      <c r="I28" s="70">
        <v>65</v>
      </c>
      <c r="J28" s="71"/>
      <c r="K28" s="72"/>
      <c r="L28" s="70">
        <v>78</v>
      </c>
      <c r="M28" s="71"/>
      <c r="N28" s="72"/>
      <c r="O28" s="70">
        <f t="shared" si="0"/>
        <v>143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243</v>
      </c>
      <c r="AB28" s="71"/>
      <c r="AC28" s="71"/>
      <c r="AD28" s="72"/>
      <c r="AE28" s="70">
        <v>217</v>
      </c>
      <c r="AF28" s="71"/>
      <c r="AG28" s="71"/>
      <c r="AH28" s="72"/>
      <c r="AI28" s="71">
        <v>249</v>
      </c>
      <c r="AJ28" s="71"/>
      <c r="AK28" s="71"/>
      <c r="AL28" s="72"/>
      <c r="AM28" s="73">
        <f t="shared" si="1"/>
        <v>466</v>
      </c>
      <c r="AN28" s="73"/>
      <c r="AO28" s="73"/>
      <c r="AP28" s="73"/>
      <c r="AR28" s="32"/>
      <c r="AS28" s="32" t="s">
        <v>49</v>
      </c>
      <c r="AT28" s="32" t="s">
        <v>50</v>
      </c>
      <c r="AU28" s="32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89</v>
      </c>
      <c r="G29" s="71"/>
      <c r="H29" s="72"/>
      <c r="I29" s="70">
        <v>83</v>
      </c>
      <c r="J29" s="71"/>
      <c r="K29" s="72"/>
      <c r="L29" s="70">
        <v>108</v>
      </c>
      <c r="M29" s="71"/>
      <c r="N29" s="72"/>
      <c r="O29" s="70">
        <f t="shared" si="0"/>
        <v>191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213</v>
      </c>
      <c r="AB29" s="71"/>
      <c r="AC29" s="71"/>
      <c r="AD29" s="72"/>
      <c r="AE29" s="70">
        <v>245</v>
      </c>
      <c r="AF29" s="71"/>
      <c r="AG29" s="71"/>
      <c r="AH29" s="72"/>
      <c r="AI29" s="71">
        <v>197</v>
      </c>
      <c r="AJ29" s="71"/>
      <c r="AK29" s="71"/>
      <c r="AL29" s="72"/>
      <c r="AM29" s="73">
        <f t="shared" si="1"/>
        <v>442</v>
      </c>
      <c r="AN29" s="73"/>
      <c r="AO29" s="73"/>
      <c r="AP29" s="73"/>
      <c r="AR29" s="32" t="s">
        <v>1</v>
      </c>
      <c r="AS29" s="5">
        <f>AE31</f>
        <v>13237</v>
      </c>
      <c r="AT29" s="5">
        <v>4167</v>
      </c>
      <c r="AU29" s="6">
        <f>IF(OR(AS29=0,AT29=0),"",ROUNDDOWN(AT29/AS29,4))</f>
        <v>0.31469999999999998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1507</v>
      </c>
      <c r="G30" s="71"/>
      <c r="H30" s="72"/>
      <c r="I30" s="70">
        <v>1644</v>
      </c>
      <c r="J30" s="71"/>
      <c r="K30" s="72"/>
      <c r="L30" s="70">
        <v>1771</v>
      </c>
      <c r="M30" s="71"/>
      <c r="N30" s="72"/>
      <c r="O30" s="70">
        <f t="shared" si="0"/>
        <v>3415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43</v>
      </c>
      <c r="AB30" s="71"/>
      <c r="AC30" s="71"/>
      <c r="AD30" s="72"/>
      <c r="AE30" s="70">
        <v>51</v>
      </c>
      <c r="AF30" s="71"/>
      <c r="AG30" s="71"/>
      <c r="AH30" s="72"/>
      <c r="AI30" s="71">
        <v>47</v>
      </c>
      <c r="AJ30" s="71"/>
      <c r="AK30" s="71"/>
      <c r="AL30" s="72"/>
      <c r="AM30" s="73">
        <f t="shared" si="1"/>
        <v>98</v>
      </c>
      <c r="AN30" s="73"/>
      <c r="AO30" s="73"/>
      <c r="AP30" s="73"/>
      <c r="AR30" s="32" t="s">
        <v>3</v>
      </c>
      <c r="AS30" s="5">
        <f>AI31</f>
        <v>14596</v>
      </c>
      <c r="AT30" s="5">
        <v>5842</v>
      </c>
      <c r="AU30" s="6">
        <f>IF(OR(AS30=0,AT30=0),"",ROUNDDOWN(AT30/AS30,4))</f>
        <v>0.4002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559</v>
      </c>
      <c r="G31" s="71"/>
      <c r="H31" s="72"/>
      <c r="I31" s="70">
        <v>618</v>
      </c>
      <c r="J31" s="71"/>
      <c r="K31" s="72"/>
      <c r="L31" s="70">
        <v>697</v>
      </c>
      <c r="M31" s="71"/>
      <c r="N31" s="72"/>
      <c r="O31" s="70">
        <f t="shared" si="0"/>
        <v>1315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12746</v>
      </c>
      <c r="AB31" s="71"/>
      <c r="AC31" s="71"/>
      <c r="AD31" s="72"/>
      <c r="AE31" s="70">
        <f>SUM(I8:K32,AE8:AH30)</f>
        <v>13237</v>
      </c>
      <c r="AF31" s="71"/>
      <c r="AG31" s="71"/>
      <c r="AH31" s="72"/>
      <c r="AI31" s="70">
        <f>SUM(L8:N32,AI8:AL30)</f>
        <v>14596</v>
      </c>
      <c r="AJ31" s="71"/>
      <c r="AK31" s="71"/>
      <c r="AL31" s="72"/>
      <c r="AM31" s="73">
        <f>AE31+AI31</f>
        <v>27833</v>
      </c>
      <c r="AN31" s="73"/>
      <c r="AO31" s="73"/>
      <c r="AP31" s="73"/>
      <c r="AR31" s="32" t="s">
        <v>4</v>
      </c>
      <c r="AS31" s="5">
        <f>AM31</f>
        <v>27833</v>
      </c>
      <c r="AT31" s="5">
        <f>AT29+AT30</f>
        <v>10009</v>
      </c>
      <c r="AU31" s="6">
        <f>IF(OR(AS31=0,AT31=0),"",ROUNDDOWN(AT31/AS31,4))</f>
        <v>0.35959999999999998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467</v>
      </c>
      <c r="G32" s="88"/>
      <c r="H32" s="89"/>
      <c r="I32" s="87">
        <v>467</v>
      </c>
      <c r="J32" s="88"/>
      <c r="K32" s="89"/>
      <c r="L32" s="87">
        <v>527</v>
      </c>
      <c r="M32" s="88"/>
      <c r="N32" s="89"/>
      <c r="O32" s="87">
        <f t="shared" si="0"/>
        <v>994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30" t="s">
        <v>59</v>
      </c>
      <c r="E34" s="81" t="s">
        <v>111</v>
      </c>
      <c r="F34" s="81"/>
      <c r="G34" s="1" t="s">
        <v>2</v>
      </c>
      <c r="L34" s="1" t="s">
        <v>60</v>
      </c>
      <c r="O34" s="82" t="s">
        <v>113</v>
      </c>
      <c r="P34" s="82"/>
      <c r="Q34" s="82"/>
      <c r="R34" s="82"/>
      <c r="S34" s="1" t="s">
        <v>2</v>
      </c>
      <c r="AG34" s="30" t="s">
        <v>61</v>
      </c>
      <c r="AH34" s="59">
        <f>AT31</f>
        <v>10009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30" t="s">
        <v>59</v>
      </c>
      <c r="E36" s="82" t="s">
        <v>112</v>
      </c>
      <c r="F36" s="82"/>
      <c r="G36" s="1" t="s">
        <v>62</v>
      </c>
      <c r="L36" s="1" t="s">
        <v>60</v>
      </c>
      <c r="O36" s="82" t="s">
        <v>114</v>
      </c>
      <c r="P36" s="82"/>
      <c r="Q36" s="82"/>
      <c r="R36" s="82"/>
      <c r="S36" s="1" t="s">
        <v>62</v>
      </c>
      <c r="Y36" s="1" t="s">
        <v>109</v>
      </c>
      <c r="AG36" s="30" t="s">
        <v>1</v>
      </c>
      <c r="AH36" s="59">
        <f>AT29</f>
        <v>4167</v>
      </c>
      <c r="AI36" s="59"/>
      <c r="AJ36" s="59"/>
      <c r="AK36" s="59"/>
      <c r="AL36" s="59"/>
      <c r="AM36" s="1" t="s">
        <v>2</v>
      </c>
    </row>
    <row r="37" spans="3:39" ht="6" customHeight="1">
      <c r="AG37" s="30"/>
    </row>
    <row r="38" spans="3:39" ht="18.75" customHeight="1">
      <c r="C38" s="31" t="s">
        <v>65</v>
      </c>
      <c r="AG38" s="30" t="s">
        <v>3</v>
      </c>
      <c r="AH38" s="59">
        <f>AT30</f>
        <v>5842</v>
      </c>
      <c r="AI38" s="59"/>
      <c r="AJ38" s="59"/>
      <c r="AK38" s="59"/>
      <c r="AL38" s="59"/>
      <c r="AM38" s="1" t="s">
        <v>2</v>
      </c>
    </row>
    <row r="39" spans="3:39" ht="6" customHeight="1">
      <c r="AG39" s="30"/>
    </row>
    <row r="40" spans="3:39" ht="18.75" customHeight="1">
      <c r="C40" s="8" t="s">
        <v>66</v>
      </c>
      <c r="AG40" s="30" t="s">
        <v>51</v>
      </c>
      <c r="AH40" s="90">
        <f>IF(OR(AH34=0,AM31=0),"",ROUNDDOWN(AH34/AM31*100,2))</f>
        <v>35.96</v>
      </c>
      <c r="AI40" s="90"/>
      <c r="AJ40" s="90"/>
      <c r="AK40" s="90"/>
      <c r="AL40" s="90"/>
      <c r="AM40" s="1" t="s">
        <v>110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19" workbookViewId="0">
      <selection activeCell="C5" sqref="C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3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34"/>
      <c r="H3" s="34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33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33"/>
      <c r="H4" s="7"/>
      <c r="I4" s="59" t="s">
        <v>62</v>
      </c>
      <c r="J4" s="59"/>
      <c r="K4" s="59"/>
      <c r="L4" s="59">
        <v>11525</v>
      </c>
      <c r="M4" s="59"/>
      <c r="N4" s="59"/>
      <c r="O4" s="35"/>
      <c r="P4" s="35"/>
      <c r="Q4" s="60" t="s">
        <v>63</v>
      </c>
      <c r="R4" s="60"/>
      <c r="S4" s="60"/>
      <c r="T4" s="61">
        <v>118.3</v>
      </c>
      <c r="U4" s="61"/>
      <c r="V4" s="61"/>
      <c r="W4" s="61"/>
      <c r="X4" s="35" t="s">
        <v>115</v>
      </c>
      <c r="Y4" s="35"/>
      <c r="Z4" s="35"/>
      <c r="AF4" s="4"/>
      <c r="AH4" s="33"/>
      <c r="AK4" s="34"/>
      <c r="AL4" s="33"/>
      <c r="AM4" s="35"/>
      <c r="AP4" s="34"/>
    </row>
    <row r="5" spans="2:44" ht="18.75" customHeight="1">
      <c r="Z5" s="33"/>
      <c r="AA5" s="33"/>
      <c r="AB5" s="33"/>
      <c r="AC5" s="33"/>
      <c r="AD5" s="59" t="s">
        <v>116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1725</v>
      </c>
      <c r="G8" s="75"/>
      <c r="H8" s="76"/>
      <c r="I8" s="74">
        <v>1896</v>
      </c>
      <c r="J8" s="75"/>
      <c r="K8" s="76"/>
      <c r="L8" s="74">
        <v>2093</v>
      </c>
      <c r="M8" s="75"/>
      <c r="N8" s="76"/>
      <c r="O8" s="74">
        <f t="shared" ref="O8:O32" si="0">I8+L8</f>
        <v>3989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493</v>
      </c>
      <c r="AB8" s="75"/>
      <c r="AC8" s="75"/>
      <c r="AD8" s="75"/>
      <c r="AE8" s="74">
        <v>585</v>
      </c>
      <c r="AF8" s="75"/>
      <c r="AG8" s="75"/>
      <c r="AH8" s="76"/>
      <c r="AI8" s="75">
        <v>625</v>
      </c>
      <c r="AJ8" s="75"/>
      <c r="AK8" s="75"/>
      <c r="AL8" s="76"/>
      <c r="AM8" s="66">
        <f t="shared" ref="AM8:AM30" si="1">AE8+AI8</f>
        <v>1210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91</v>
      </c>
      <c r="G9" s="71"/>
      <c r="H9" s="72"/>
      <c r="I9" s="70">
        <v>81</v>
      </c>
      <c r="J9" s="71"/>
      <c r="K9" s="72"/>
      <c r="L9" s="70">
        <v>81</v>
      </c>
      <c r="M9" s="71"/>
      <c r="N9" s="72"/>
      <c r="O9" s="70">
        <f t="shared" si="0"/>
        <v>162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62</v>
      </c>
      <c r="AB9" s="71"/>
      <c r="AC9" s="71"/>
      <c r="AD9" s="72"/>
      <c r="AE9" s="70">
        <v>70</v>
      </c>
      <c r="AF9" s="71"/>
      <c r="AG9" s="71"/>
      <c r="AH9" s="72"/>
      <c r="AI9" s="71">
        <v>75</v>
      </c>
      <c r="AJ9" s="71"/>
      <c r="AK9" s="71"/>
      <c r="AL9" s="72"/>
      <c r="AM9" s="73">
        <f t="shared" si="1"/>
        <v>145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234</v>
      </c>
      <c r="G10" s="71"/>
      <c r="H10" s="72"/>
      <c r="I10" s="70">
        <v>218</v>
      </c>
      <c r="J10" s="71"/>
      <c r="K10" s="72"/>
      <c r="L10" s="70">
        <v>245</v>
      </c>
      <c r="M10" s="71"/>
      <c r="N10" s="72"/>
      <c r="O10" s="70">
        <f t="shared" si="0"/>
        <v>463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291</v>
      </c>
      <c r="AB10" s="71"/>
      <c r="AC10" s="71"/>
      <c r="AD10" s="72"/>
      <c r="AE10" s="70">
        <v>319</v>
      </c>
      <c r="AF10" s="71"/>
      <c r="AG10" s="71"/>
      <c r="AH10" s="72"/>
      <c r="AI10" s="71">
        <v>347</v>
      </c>
      <c r="AJ10" s="71"/>
      <c r="AK10" s="71"/>
      <c r="AL10" s="72"/>
      <c r="AM10" s="73">
        <f t="shared" si="1"/>
        <v>666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108</v>
      </c>
      <c r="G11" s="71"/>
      <c r="H11" s="72"/>
      <c r="I11" s="70">
        <v>101</v>
      </c>
      <c r="J11" s="71"/>
      <c r="K11" s="72"/>
      <c r="L11" s="70">
        <v>127</v>
      </c>
      <c r="M11" s="71"/>
      <c r="N11" s="72"/>
      <c r="O11" s="70">
        <f t="shared" si="0"/>
        <v>228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440</v>
      </c>
      <c r="AB11" s="71"/>
      <c r="AC11" s="71"/>
      <c r="AD11" s="72"/>
      <c r="AE11" s="70">
        <v>511</v>
      </c>
      <c r="AF11" s="71"/>
      <c r="AG11" s="71"/>
      <c r="AH11" s="72"/>
      <c r="AI11" s="71">
        <v>566</v>
      </c>
      <c r="AJ11" s="71"/>
      <c r="AK11" s="71"/>
      <c r="AL11" s="72"/>
      <c r="AM11" s="73">
        <f t="shared" si="1"/>
        <v>1077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137</v>
      </c>
      <c r="G12" s="71"/>
      <c r="H12" s="72"/>
      <c r="I12" s="70">
        <v>149</v>
      </c>
      <c r="J12" s="71"/>
      <c r="K12" s="72"/>
      <c r="L12" s="70">
        <v>156</v>
      </c>
      <c r="M12" s="71"/>
      <c r="N12" s="72"/>
      <c r="O12" s="70">
        <f t="shared" si="0"/>
        <v>305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184</v>
      </c>
      <c r="AB12" s="71"/>
      <c r="AC12" s="71"/>
      <c r="AD12" s="72"/>
      <c r="AE12" s="70">
        <v>201</v>
      </c>
      <c r="AF12" s="71"/>
      <c r="AG12" s="71"/>
      <c r="AH12" s="72"/>
      <c r="AI12" s="71">
        <v>217</v>
      </c>
      <c r="AJ12" s="71"/>
      <c r="AK12" s="71"/>
      <c r="AL12" s="72"/>
      <c r="AM12" s="73">
        <f t="shared" si="1"/>
        <v>418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82</v>
      </c>
      <c r="G13" s="71"/>
      <c r="H13" s="72"/>
      <c r="I13" s="70">
        <v>88</v>
      </c>
      <c r="J13" s="71"/>
      <c r="K13" s="72"/>
      <c r="L13" s="70">
        <v>83</v>
      </c>
      <c r="M13" s="71"/>
      <c r="N13" s="72"/>
      <c r="O13" s="70">
        <f t="shared" si="0"/>
        <v>171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140</v>
      </c>
      <c r="AB13" s="71"/>
      <c r="AC13" s="71"/>
      <c r="AD13" s="72"/>
      <c r="AE13" s="70">
        <v>151</v>
      </c>
      <c r="AF13" s="71"/>
      <c r="AG13" s="71"/>
      <c r="AH13" s="72"/>
      <c r="AI13" s="71">
        <v>149</v>
      </c>
      <c r="AJ13" s="71"/>
      <c r="AK13" s="71"/>
      <c r="AL13" s="72"/>
      <c r="AM13" s="73">
        <f t="shared" si="1"/>
        <v>300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1479</v>
      </c>
      <c r="AB14" s="71"/>
      <c r="AC14" s="71"/>
      <c r="AD14" s="72"/>
      <c r="AE14" s="70">
        <v>1515</v>
      </c>
      <c r="AF14" s="71"/>
      <c r="AG14" s="71"/>
      <c r="AH14" s="72"/>
      <c r="AI14" s="71">
        <v>1692</v>
      </c>
      <c r="AJ14" s="71"/>
      <c r="AK14" s="71"/>
      <c r="AL14" s="72"/>
      <c r="AM14" s="73">
        <f t="shared" si="1"/>
        <v>3207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257</v>
      </c>
      <c r="G15" s="71"/>
      <c r="H15" s="72"/>
      <c r="I15" s="70">
        <v>271</v>
      </c>
      <c r="J15" s="71"/>
      <c r="K15" s="72"/>
      <c r="L15" s="70">
        <v>314</v>
      </c>
      <c r="M15" s="71"/>
      <c r="N15" s="72"/>
      <c r="O15" s="70">
        <f t="shared" si="0"/>
        <v>585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9</v>
      </c>
      <c r="AB15" s="71"/>
      <c r="AC15" s="71"/>
      <c r="AD15" s="72"/>
      <c r="AE15" s="70">
        <v>6</v>
      </c>
      <c r="AF15" s="71"/>
      <c r="AG15" s="71"/>
      <c r="AH15" s="72"/>
      <c r="AI15" s="71">
        <v>9</v>
      </c>
      <c r="AJ15" s="71"/>
      <c r="AK15" s="71"/>
      <c r="AL15" s="72"/>
      <c r="AM15" s="73">
        <f t="shared" si="1"/>
        <v>15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244</v>
      </c>
      <c r="G16" s="71"/>
      <c r="H16" s="72"/>
      <c r="I16" s="70">
        <v>239</v>
      </c>
      <c r="J16" s="71"/>
      <c r="K16" s="72"/>
      <c r="L16" s="70">
        <v>273</v>
      </c>
      <c r="M16" s="71"/>
      <c r="N16" s="72"/>
      <c r="O16" s="70">
        <f t="shared" si="0"/>
        <v>512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62</v>
      </c>
      <c r="AB16" s="71"/>
      <c r="AC16" s="71"/>
      <c r="AD16" s="72"/>
      <c r="AE16" s="70">
        <v>48</v>
      </c>
      <c r="AF16" s="71"/>
      <c r="AG16" s="71"/>
      <c r="AH16" s="72"/>
      <c r="AI16" s="71">
        <v>63</v>
      </c>
      <c r="AJ16" s="71"/>
      <c r="AK16" s="71"/>
      <c r="AL16" s="72"/>
      <c r="AM16" s="73">
        <f t="shared" si="1"/>
        <v>111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100</v>
      </c>
      <c r="G17" s="71"/>
      <c r="H17" s="72"/>
      <c r="I17" s="70">
        <v>141</v>
      </c>
      <c r="J17" s="71"/>
      <c r="K17" s="72"/>
      <c r="L17" s="70">
        <v>175</v>
      </c>
      <c r="M17" s="71"/>
      <c r="N17" s="72"/>
      <c r="O17" s="70">
        <f t="shared" si="0"/>
        <v>316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285</v>
      </c>
      <c r="AB17" s="71"/>
      <c r="AC17" s="71"/>
      <c r="AD17" s="72"/>
      <c r="AE17" s="70">
        <v>240</v>
      </c>
      <c r="AF17" s="71"/>
      <c r="AG17" s="71"/>
      <c r="AH17" s="72"/>
      <c r="AI17" s="71">
        <v>314</v>
      </c>
      <c r="AJ17" s="71"/>
      <c r="AK17" s="71"/>
      <c r="AL17" s="72"/>
      <c r="AM17" s="73">
        <f t="shared" si="1"/>
        <v>554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161</v>
      </c>
      <c r="G18" s="71"/>
      <c r="H18" s="72"/>
      <c r="I18" s="70">
        <v>198</v>
      </c>
      <c r="J18" s="71"/>
      <c r="K18" s="72"/>
      <c r="L18" s="70">
        <v>216</v>
      </c>
      <c r="M18" s="71"/>
      <c r="N18" s="72"/>
      <c r="O18" s="70">
        <f t="shared" si="0"/>
        <v>414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257</v>
      </c>
      <c r="AB18" s="71"/>
      <c r="AC18" s="71"/>
      <c r="AD18" s="72"/>
      <c r="AE18" s="70">
        <v>196</v>
      </c>
      <c r="AF18" s="71"/>
      <c r="AG18" s="71"/>
      <c r="AH18" s="72"/>
      <c r="AI18" s="71">
        <v>242</v>
      </c>
      <c r="AJ18" s="71"/>
      <c r="AK18" s="71"/>
      <c r="AL18" s="72"/>
      <c r="AM18" s="73">
        <f t="shared" si="1"/>
        <v>438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172</v>
      </c>
      <c r="G19" s="71"/>
      <c r="H19" s="72"/>
      <c r="I19" s="70">
        <v>162</v>
      </c>
      <c r="J19" s="71"/>
      <c r="K19" s="72"/>
      <c r="L19" s="70">
        <v>186</v>
      </c>
      <c r="M19" s="71"/>
      <c r="N19" s="72"/>
      <c r="O19" s="70">
        <f t="shared" si="0"/>
        <v>348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79</v>
      </c>
      <c r="AB19" s="71"/>
      <c r="AC19" s="71"/>
      <c r="AD19" s="72"/>
      <c r="AE19" s="70">
        <v>62</v>
      </c>
      <c r="AF19" s="71"/>
      <c r="AG19" s="71"/>
      <c r="AH19" s="72"/>
      <c r="AI19" s="71">
        <v>76</v>
      </c>
      <c r="AJ19" s="71"/>
      <c r="AK19" s="71"/>
      <c r="AL19" s="72"/>
      <c r="AM19" s="73">
        <f t="shared" si="1"/>
        <v>138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80</v>
      </c>
      <c r="G20" s="71"/>
      <c r="H20" s="72"/>
      <c r="I20" s="70">
        <v>82</v>
      </c>
      <c r="J20" s="71"/>
      <c r="K20" s="72"/>
      <c r="L20" s="70">
        <v>74</v>
      </c>
      <c r="M20" s="71"/>
      <c r="N20" s="72"/>
      <c r="O20" s="70">
        <f t="shared" si="0"/>
        <v>156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127</v>
      </c>
      <c r="AB20" s="71"/>
      <c r="AC20" s="71"/>
      <c r="AD20" s="72"/>
      <c r="AE20" s="70">
        <v>111</v>
      </c>
      <c r="AF20" s="71"/>
      <c r="AG20" s="71"/>
      <c r="AH20" s="72"/>
      <c r="AI20" s="71">
        <v>154</v>
      </c>
      <c r="AJ20" s="71"/>
      <c r="AK20" s="71"/>
      <c r="AL20" s="72"/>
      <c r="AM20" s="73">
        <f t="shared" si="1"/>
        <v>265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70</v>
      </c>
      <c r="G21" s="71"/>
      <c r="H21" s="72"/>
      <c r="I21" s="70">
        <v>50</v>
      </c>
      <c r="J21" s="71"/>
      <c r="K21" s="72"/>
      <c r="L21" s="70">
        <v>66</v>
      </c>
      <c r="M21" s="71"/>
      <c r="N21" s="72"/>
      <c r="O21" s="70">
        <f t="shared" si="0"/>
        <v>116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141</v>
      </c>
      <c r="AB21" s="71"/>
      <c r="AC21" s="71"/>
      <c r="AD21" s="72"/>
      <c r="AE21" s="70">
        <v>133</v>
      </c>
      <c r="AF21" s="71"/>
      <c r="AG21" s="71"/>
      <c r="AH21" s="72"/>
      <c r="AI21" s="71">
        <v>152</v>
      </c>
      <c r="AJ21" s="71"/>
      <c r="AK21" s="71"/>
      <c r="AL21" s="72"/>
      <c r="AM21" s="73">
        <f t="shared" si="1"/>
        <v>285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44</v>
      </c>
      <c r="G22" s="71"/>
      <c r="H22" s="72"/>
      <c r="I22" s="70">
        <v>42</v>
      </c>
      <c r="J22" s="71"/>
      <c r="K22" s="72"/>
      <c r="L22" s="70">
        <v>44</v>
      </c>
      <c r="M22" s="71"/>
      <c r="N22" s="72"/>
      <c r="O22" s="70">
        <f t="shared" si="0"/>
        <v>86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257</v>
      </c>
      <c r="AB22" s="71"/>
      <c r="AC22" s="71"/>
      <c r="AD22" s="72"/>
      <c r="AE22" s="70">
        <v>279</v>
      </c>
      <c r="AF22" s="71"/>
      <c r="AG22" s="71"/>
      <c r="AH22" s="72"/>
      <c r="AI22" s="71">
        <v>325</v>
      </c>
      <c r="AJ22" s="71"/>
      <c r="AK22" s="71"/>
      <c r="AL22" s="72"/>
      <c r="AM22" s="73">
        <f t="shared" si="1"/>
        <v>604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197</v>
      </c>
      <c r="G23" s="71"/>
      <c r="H23" s="72"/>
      <c r="I23" s="70">
        <v>182</v>
      </c>
      <c r="J23" s="71"/>
      <c r="K23" s="72"/>
      <c r="L23" s="70">
        <v>197</v>
      </c>
      <c r="M23" s="71"/>
      <c r="N23" s="72"/>
      <c r="O23" s="70">
        <f t="shared" si="0"/>
        <v>379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24</v>
      </c>
      <c r="AB23" s="71"/>
      <c r="AC23" s="71"/>
      <c r="AD23" s="72"/>
      <c r="AE23" s="70">
        <v>17</v>
      </c>
      <c r="AF23" s="71"/>
      <c r="AG23" s="71"/>
      <c r="AH23" s="72"/>
      <c r="AI23" s="71">
        <v>19</v>
      </c>
      <c r="AJ23" s="71"/>
      <c r="AK23" s="71"/>
      <c r="AL23" s="72"/>
      <c r="AM23" s="73">
        <f t="shared" si="1"/>
        <v>36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242</v>
      </c>
      <c r="G24" s="71"/>
      <c r="H24" s="72"/>
      <c r="I24" s="70">
        <v>274</v>
      </c>
      <c r="J24" s="71"/>
      <c r="K24" s="72"/>
      <c r="L24" s="70">
        <v>267</v>
      </c>
      <c r="M24" s="71"/>
      <c r="N24" s="72"/>
      <c r="O24" s="70">
        <f t="shared" si="0"/>
        <v>541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165</v>
      </c>
      <c r="AB24" s="71"/>
      <c r="AC24" s="71"/>
      <c r="AD24" s="72"/>
      <c r="AE24" s="70">
        <v>158</v>
      </c>
      <c r="AF24" s="71"/>
      <c r="AG24" s="71"/>
      <c r="AH24" s="72"/>
      <c r="AI24" s="71">
        <v>170</v>
      </c>
      <c r="AJ24" s="71"/>
      <c r="AK24" s="71"/>
      <c r="AL24" s="72"/>
      <c r="AM24" s="73">
        <f t="shared" si="1"/>
        <v>328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206</v>
      </c>
      <c r="G25" s="71"/>
      <c r="H25" s="72"/>
      <c r="I25" s="70">
        <v>202</v>
      </c>
      <c r="J25" s="71"/>
      <c r="K25" s="72"/>
      <c r="L25" s="70">
        <v>225</v>
      </c>
      <c r="M25" s="71"/>
      <c r="N25" s="72"/>
      <c r="O25" s="70">
        <f t="shared" si="0"/>
        <v>427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245</v>
      </c>
      <c r="AB25" s="71"/>
      <c r="AC25" s="71"/>
      <c r="AD25" s="72"/>
      <c r="AE25" s="70">
        <v>202</v>
      </c>
      <c r="AF25" s="71"/>
      <c r="AG25" s="71"/>
      <c r="AH25" s="72"/>
      <c r="AI25" s="71">
        <v>214</v>
      </c>
      <c r="AJ25" s="71"/>
      <c r="AK25" s="71"/>
      <c r="AL25" s="72"/>
      <c r="AM25" s="73">
        <f t="shared" si="1"/>
        <v>416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169</v>
      </c>
      <c r="G26" s="71"/>
      <c r="H26" s="72"/>
      <c r="I26" s="70">
        <v>168</v>
      </c>
      <c r="J26" s="71"/>
      <c r="K26" s="72"/>
      <c r="L26" s="70">
        <v>199</v>
      </c>
      <c r="M26" s="71"/>
      <c r="N26" s="72"/>
      <c r="O26" s="70">
        <f t="shared" si="0"/>
        <v>367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166</v>
      </c>
      <c r="AB26" s="71"/>
      <c r="AC26" s="71"/>
      <c r="AD26" s="72"/>
      <c r="AE26" s="70">
        <v>162</v>
      </c>
      <c r="AF26" s="71"/>
      <c r="AG26" s="71"/>
      <c r="AH26" s="72"/>
      <c r="AI26" s="71">
        <v>172</v>
      </c>
      <c r="AJ26" s="71"/>
      <c r="AK26" s="71"/>
      <c r="AL26" s="72"/>
      <c r="AM26" s="73">
        <f t="shared" si="1"/>
        <v>334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145</v>
      </c>
      <c r="G27" s="71"/>
      <c r="H27" s="72"/>
      <c r="I27" s="70">
        <v>155</v>
      </c>
      <c r="J27" s="71"/>
      <c r="K27" s="72"/>
      <c r="L27" s="70">
        <v>170</v>
      </c>
      <c r="M27" s="71"/>
      <c r="N27" s="72"/>
      <c r="O27" s="70">
        <f t="shared" si="0"/>
        <v>325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196</v>
      </c>
      <c r="AB27" s="71"/>
      <c r="AC27" s="71"/>
      <c r="AD27" s="72"/>
      <c r="AE27" s="70">
        <v>180</v>
      </c>
      <c r="AF27" s="71"/>
      <c r="AG27" s="71"/>
      <c r="AH27" s="72"/>
      <c r="AI27" s="71">
        <v>157</v>
      </c>
      <c r="AJ27" s="71"/>
      <c r="AK27" s="71"/>
      <c r="AL27" s="72"/>
      <c r="AM27" s="73">
        <f t="shared" si="1"/>
        <v>337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68</v>
      </c>
      <c r="G28" s="71"/>
      <c r="H28" s="72"/>
      <c r="I28" s="70">
        <v>65</v>
      </c>
      <c r="J28" s="71"/>
      <c r="K28" s="72"/>
      <c r="L28" s="70">
        <v>78</v>
      </c>
      <c r="M28" s="71"/>
      <c r="N28" s="72"/>
      <c r="O28" s="70">
        <f t="shared" si="0"/>
        <v>143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243</v>
      </c>
      <c r="AB28" s="71"/>
      <c r="AC28" s="71"/>
      <c r="AD28" s="72"/>
      <c r="AE28" s="70">
        <v>216</v>
      </c>
      <c r="AF28" s="71"/>
      <c r="AG28" s="71"/>
      <c r="AH28" s="72"/>
      <c r="AI28" s="71">
        <v>249</v>
      </c>
      <c r="AJ28" s="71"/>
      <c r="AK28" s="71"/>
      <c r="AL28" s="72"/>
      <c r="AM28" s="73">
        <f t="shared" si="1"/>
        <v>465</v>
      </c>
      <c r="AN28" s="73"/>
      <c r="AO28" s="73"/>
      <c r="AP28" s="73"/>
      <c r="AR28" s="36"/>
      <c r="AS28" s="36" t="s">
        <v>49</v>
      </c>
      <c r="AT28" s="36" t="s">
        <v>50</v>
      </c>
      <c r="AU28" s="36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89</v>
      </c>
      <c r="G29" s="71"/>
      <c r="H29" s="72"/>
      <c r="I29" s="70">
        <v>82</v>
      </c>
      <c r="J29" s="71"/>
      <c r="K29" s="72"/>
      <c r="L29" s="70">
        <v>109</v>
      </c>
      <c r="M29" s="71"/>
      <c r="N29" s="72"/>
      <c r="O29" s="70">
        <f t="shared" si="0"/>
        <v>191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215</v>
      </c>
      <c r="AB29" s="71"/>
      <c r="AC29" s="71"/>
      <c r="AD29" s="72"/>
      <c r="AE29" s="70">
        <v>247</v>
      </c>
      <c r="AF29" s="71"/>
      <c r="AG29" s="71"/>
      <c r="AH29" s="72"/>
      <c r="AI29" s="71">
        <v>198</v>
      </c>
      <c r="AJ29" s="71"/>
      <c r="AK29" s="71"/>
      <c r="AL29" s="72"/>
      <c r="AM29" s="73">
        <f t="shared" si="1"/>
        <v>445</v>
      </c>
      <c r="AN29" s="73"/>
      <c r="AO29" s="73"/>
      <c r="AP29" s="73"/>
      <c r="AR29" s="36" t="s">
        <v>1</v>
      </c>
      <c r="AS29" s="5">
        <f>AE31</f>
        <v>13243</v>
      </c>
      <c r="AT29" s="5">
        <v>4175</v>
      </c>
      <c r="AU29" s="6">
        <f>IF(OR(AS29=0,AT29=0),"",ROUNDDOWN(AT29/AS29,4))</f>
        <v>0.31519999999999998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1505</v>
      </c>
      <c r="G30" s="71"/>
      <c r="H30" s="72"/>
      <c r="I30" s="70">
        <v>1645</v>
      </c>
      <c r="J30" s="71"/>
      <c r="K30" s="72"/>
      <c r="L30" s="70">
        <v>1770</v>
      </c>
      <c r="M30" s="71"/>
      <c r="N30" s="72"/>
      <c r="O30" s="70">
        <f t="shared" si="0"/>
        <v>3415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43</v>
      </c>
      <c r="AB30" s="71"/>
      <c r="AC30" s="71"/>
      <c r="AD30" s="72"/>
      <c r="AE30" s="70">
        <v>52</v>
      </c>
      <c r="AF30" s="71"/>
      <c r="AG30" s="71"/>
      <c r="AH30" s="72"/>
      <c r="AI30" s="71">
        <v>47</v>
      </c>
      <c r="AJ30" s="71"/>
      <c r="AK30" s="71"/>
      <c r="AL30" s="72"/>
      <c r="AM30" s="73">
        <f t="shared" si="1"/>
        <v>99</v>
      </c>
      <c r="AN30" s="73"/>
      <c r="AO30" s="73"/>
      <c r="AP30" s="73"/>
      <c r="AR30" s="36" t="s">
        <v>3</v>
      </c>
      <c r="AS30" s="5">
        <f>AI31</f>
        <v>14604</v>
      </c>
      <c r="AT30" s="5">
        <v>5862</v>
      </c>
      <c r="AU30" s="6">
        <f>IF(OR(AS30=0,AT30=0),"",ROUNDDOWN(AT30/AS30,4))</f>
        <v>0.40129999999999999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558</v>
      </c>
      <c r="G31" s="71"/>
      <c r="H31" s="72"/>
      <c r="I31" s="70">
        <v>616</v>
      </c>
      <c r="J31" s="71"/>
      <c r="K31" s="72"/>
      <c r="L31" s="70">
        <v>696</v>
      </c>
      <c r="M31" s="71"/>
      <c r="N31" s="72"/>
      <c r="O31" s="70">
        <f t="shared" si="0"/>
        <v>1312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12763</v>
      </c>
      <c r="AB31" s="71"/>
      <c r="AC31" s="71"/>
      <c r="AD31" s="72"/>
      <c r="AE31" s="70">
        <f>SUM(I8:K32,AE8:AH30)</f>
        <v>13243</v>
      </c>
      <c r="AF31" s="71"/>
      <c r="AG31" s="71"/>
      <c r="AH31" s="72"/>
      <c r="AI31" s="70">
        <f>SUM(L8:N32,AI8:AL30)</f>
        <v>14604</v>
      </c>
      <c r="AJ31" s="71"/>
      <c r="AK31" s="71"/>
      <c r="AL31" s="72"/>
      <c r="AM31" s="73">
        <f>AE31+AI31</f>
        <v>27847</v>
      </c>
      <c r="AN31" s="73"/>
      <c r="AO31" s="73"/>
      <c r="AP31" s="73"/>
      <c r="AR31" s="36" t="s">
        <v>4</v>
      </c>
      <c r="AS31" s="5">
        <f>AM31</f>
        <v>27847</v>
      </c>
      <c r="AT31" s="5">
        <f>AT29+AT30</f>
        <v>10037</v>
      </c>
      <c r="AU31" s="6">
        <f>IF(OR(AS31=0,AT31=0),"",ROUNDDOWN(AT31/AS31,4))</f>
        <v>0.3604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468</v>
      </c>
      <c r="G32" s="88"/>
      <c r="H32" s="89"/>
      <c r="I32" s="87">
        <v>468</v>
      </c>
      <c r="J32" s="88"/>
      <c r="K32" s="89"/>
      <c r="L32" s="87">
        <v>524</v>
      </c>
      <c r="M32" s="88"/>
      <c r="N32" s="89"/>
      <c r="O32" s="87">
        <f t="shared" si="0"/>
        <v>992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34" t="s">
        <v>59</v>
      </c>
      <c r="E34" s="81">
        <v>14</v>
      </c>
      <c r="F34" s="81"/>
      <c r="G34" s="1" t="s">
        <v>2</v>
      </c>
      <c r="L34" s="1" t="s">
        <v>60</v>
      </c>
      <c r="O34" s="82" t="s">
        <v>119</v>
      </c>
      <c r="P34" s="82"/>
      <c r="Q34" s="82"/>
      <c r="R34" s="82"/>
      <c r="S34" s="1" t="s">
        <v>2</v>
      </c>
      <c r="AG34" s="34" t="s">
        <v>61</v>
      </c>
      <c r="AH34" s="59">
        <f>AT31</f>
        <v>10037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34" t="s">
        <v>59</v>
      </c>
      <c r="E36" s="82">
        <v>17</v>
      </c>
      <c r="F36" s="82"/>
      <c r="G36" s="1" t="s">
        <v>62</v>
      </c>
      <c r="L36" s="1" t="s">
        <v>60</v>
      </c>
      <c r="O36" s="82" t="s">
        <v>120</v>
      </c>
      <c r="P36" s="82"/>
      <c r="Q36" s="82"/>
      <c r="R36" s="82"/>
      <c r="S36" s="1" t="s">
        <v>62</v>
      </c>
      <c r="Y36" s="1" t="s">
        <v>117</v>
      </c>
      <c r="AG36" s="34" t="s">
        <v>1</v>
      </c>
      <c r="AH36" s="59">
        <f>AT29</f>
        <v>4175</v>
      </c>
      <c r="AI36" s="59"/>
      <c r="AJ36" s="59"/>
      <c r="AK36" s="59"/>
      <c r="AL36" s="59"/>
      <c r="AM36" s="1" t="s">
        <v>2</v>
      </c>
    </row>
    <row r="37" spans="3:39" ht="6" customHeight="1">
      <c r="AG37" s="34"/>
    </row>
    <row r="38" spans="3:39" ht="18.75" customHeight="1">
      <c r="C38" s="35" t="s">
        <v>65</v>
      </c>
      <c r="AG38" s="34" t="s">
        <v>3</v>
      </c>
      <c r="AH38" s="59">
        <f>AT30</f>
        <v>5862</v>
      </c>
      <c r="AI38" s="59"/>
      <c r="AJ38" s="59"/>
      <c r="AK38" s="59"/>
      <c r="AL38" s="59"/>
      <c r="AM38" s="1" t="s">
        <v>2</v>
      </c>
    </row>
    <row r="39" spans="3:39" ht="6" customHeight="1">
      <c r="AG39" s="34"/>
    </row>
    <row r="40" spans="3:39" ht="18.75" customHeight="1">
      <c r="C40" s="8" t="s">
        <v>66</v>
      </c>
      <c r="AG40" s="34" t="s">
        <v>51</v>
      </c>
      <c r="AH40" s="90">
        <f>IF(OR(AH34=0,AM31=0),"",ROUNDDOWN(AH34/AM31*100,2))</f>
        <v>36.04</v>
      </c>
      <c r="AI40" s="90"/>
      <c r="AJ40" s="90"/>
      <c r="AK40" s="90"/>
      <c r="AL40" s="90"/>
      <c r="AM40" s="1" t="s">
        <v>118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10" workbookViewId="0">
      <selection activeCell="C5" sqref="C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7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38"/>
      <c r="H3" s="38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37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37"/>
      <c r="H4" s="7"/>
      <c r="I4" s="59" t="s">
        <v>62</v>
      </c>
      <c r="J4" s="59"/>
      <c r="K4" s="59"/>
      <c r="L4" s="59">
        <v>11525</v>
      </c>
      <c r="M4" s="59"/>
      <c r="N4" s="59"/>
      <c r="O4" s="39"/>
      <c r="P4" s="39"/>
      <c r="Q4" s="60" t="s">
        <v>63</v>
      </c>
      <c r="R4" s="60"/>
      <c r="S4" s="60"/>
      <c r="T4" s="61">
        <v>118.3</v>
      </c>
      <c r="U4" s="61"/>
      <c r="V4" s="61"/>
      <c r="W4" s="61"/>
      <c r="X4" s="39" t="s">
        <v>121</v>
      </c>
      <c r="Y4" s="39"/>
      <c r="Z4" s="39"/>
      <c r="AF4" s="4"/>
      <c r="AH4" s="37"/>
      <c r="AK4" s="38"/>
      <c r="AL4" s="37"/>
      <c r="AM4" s="39"/>
      <c r="AP4" s="38"/>
    </row>
    <row r="5" spans="2:44" ht="18.75" customHeight="1">
      <c r="Z5" s="37"/>
      <c r="AA5" s="37"/>
      <c r="AB5" s="37"/>
      <c r="AC5" s="37"/>
      <c r="AD5" s="59" t="s">
        <v>122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1723</v>
      </c>
      <c r="G8" s="75"/>
      <c r="H8" s="76"/>
      <c r="I8" s="74">
        <v>1893</v>
      </c>
      <c r="J8" s="75"/>
      <c r="K8" s="76"/>
      <c r="L8" s="74">
        <v>2091</v>
      </c>
      <c r="M8" s="75"/>
      <c r="N8" s="76"/>
      <c r="O8" s="74">
        <f t="shared" ref="O8:O32" si="0">I8+L8</f>
        <v>3984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493</v>
      </c>
      <c r="AB8" s="75"/>
      <c r="AC8" s="75"/>
      <c r="AD8" s="75"/>
      <c r="AE8" s="74">
        <v>586</v>
      </c>
      <c r="AF8" s="75"/>
      <c r="AG8" s="75"/>
      <c r="AH8" s="76"/>
      <c r="AI8" s="75">
        <v>623</v>
      </c>
      <c r="AJ8" s="75"/>
      <c r="AK8" s="75"/>
      <c r="AL8" s="76"/>
      <c r="AM8" s="66">
        <f t="shared" ref="AM8:AM30" si="1">AE8+AI8</f>
        <v>1209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89</v>
      </c>
      <c r="G9" s="71"/>
      <c r="H9" s="72"/>
      <c r="I9" s="70">
        <v>80</v>
      </c>
      <c r="J9" s="71"/>
      <c r="K9" s="72"/>
      <c r="L9" s="70">
        <v>80</v>
      </c>
      <c r="M9" s="71"/>
      <c r="N9" s="72"/>
      <c r="O9" s="70">
        <f t="shared" si="0"/>
        <v>160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62</v>
      </c>
      <c r="AB9" s="71"/>
      <c r="AC9" s="71"/>
      <c r="AD9" s="72"/>
      <c r="AE9" s="70">
        <v>70</v>
      </c>
      <c r="AF9" s="71"/>
      <c r="AG9" s="71"/>
      <c r="AH9" s="72"/>
      <c r="AI9" s="71">
        <v>75</v>
      </c>
      <c r="AJ9" s="71"/>
      <c r="AK9" s="71"/>
      <c r="AL9" s="72"/>
      <c r="AM9" s="73">
        <f t="shared" si="1"/>
        <v>145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233</v>
      </c>
      <c r="G10" s="71"/>
      <c r="H10" s="72"/>
      <c r="I10" s="70">
        <v>218</v>
      </c>
      <c r="J10" s="71"/>
      <c r="K10" s="72"/>
      <c r="L10" s="70">
        <v>244</v>
      </c>
      <c r="M10" s="71"/>
      <c r="N10" s="72"/>
      <c r="O10" s="70">
        <f t="shared" si="0"/>
        <v>462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290</v>
      </c>
      <c r="AB10" s="71"/>
      <c r="AC10" s="71"/>
      <c r="AD10" s="72"/>
      <c r="AE10" s="70">
        <v>318</v>
      </c>
      <c r="AF10" s="71"/>
      <c r="AG10" s="71"/>
      <c r="AH10" s="72"/>
      <c r="AI10" s="71">
        <v>347</v>
      </c>
      <c r="AJ10" s="71"/>
      <c r="AK10" s="71"/>
      <c r="AL10" s="72"/>
      <c r="AM10" s="73">
        <f t="shared" si="1"/>
        <v>665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106</v>
      </c>
      <c r="G11" s="71"/>
      <c r="H11" s="72"/>
      <c r="I11" s="70">
        <v>101</v>
      </c>
      <c r="J11" s="71"/>
      <c r="K11" s="72"/>
      <c r="L11" s="70">
        <v>125</v>
      </c>
      <c r="M11" s="71"/>
      <c r="N11" s="72"/>
      <c r="O11" s="70">
        <f t="shared" si="0"/>
        <v>226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439</v>
      </c>
      <c r="AB11" s="71"/>
      <c r="AC11" s="71"/>
      <c r="AD11" s="72"/>
      <c r="AE11" s="70">
        <v>509</v>
      </c>
      <c r="AF11" s="71"/>
      <c r="AG11" s="71"/>
      <c r="AH11" s="72"/>
      <c r="AI11" s="71">
        <v>567</v>
      </c>
      <c r="AJ11" s="71"/>
      <c r="AK11" s="71"/>
      <c r="AL11" s="72"/>
      <c r="AM11" s="73">
        <f t="shared" si="1"/>
        <v>1076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138</v>
      </c>
      <c r="G12" s="71"/>
      <c r="H12" s="72"/>
      <c r="I12" s="70">
        <v>151</v>
      </c>
      <c r="J12" s="71"/>
      <c r="K12" s="72"/>
      <c r="L12" s="70">
        <v>156</v>
      </c>
      <c r="M12" s="71"/>
      <c r="N12" s="72"/>
      <c r="O12" s="70">
        <f t="shared" si="0"/>
        <v>307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184</v>
      </c>
      <c r="AB12" s="71"/>
      <c r="AC12" s="71"/>
      <c r="AD12" s="72"/>
      <c r="AE12" s="70">
        <v>201</v>
      </c>
      <c r="AF12" s="71"/>
      <c r="AG12" s="71"/>
      <c r="AH12" s="72"/>
      <c r="AI12" s="71">
        <v>216</v>
      </c>
      <c r="AJ12" s="71"/>
      <c r="AK12" s="71"/>
      <c r="AL12" s="72"/>
      <c r="AM12" s="73">
        <f t="shared" si="1"/>
        <v>417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81</v>
      </c>
      <c r="G13" s="71"/>
      <c r="H13" s="72"/>
      <c r="I13" s="70">
        <v>84</v>
      </c>
      <c r="J13" s="71"/>
      <c r="K13" s="72"/>
      <c r="L13" s="70">
        <v>83</v>
      </c>
      <c r="M13" s="71"/>
      <c r="N13" s="72"/>
      <c r="O13" s="70">
        <f t="shared" si="0"/>
        <v>167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140</v>
      </c>
      <c r="AB13" s="71"/>
      <c r="AC13" s="71"/>
      <c r="AD13" s="72"/>
      <c r="AE13" s="70">
        <v>151</v>
      </c>
      <c r="AF13" s="71"/>
      <c r="AG13" s="71"/>
      <c r="AH13" s="72"/>
      <c r="AI13" s="71">
        <v>149</v>
      </c>
      <c r="AJ13" s="71"/>
      <c r="AK13" s="71"/>
      <c r="AL13" s="72"/>
      <c r="AM13" s="73">
        <f t="shared" si="1"/>
        <v>300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1480</v>
      </c>
      <c r="AB14" s="71"/>
      <c r="AC14" s="71"/>
      <c r="AD14" s="72"/>
      <c r="AE14" s="70">
        <v>1515</v>
      </c>
      <c r="AF14" s="71"/>
      <c r="AG14" s="71"/>
      <c r="AH14" s="72"/>
      <c r="AI14" s="71">
        <v>1688</v>
      </c>
      <c r="AJ14" s="71"/>
      <c r="AK14" s="71"/>
      <c r="AL14" s="72"/>
      <c r="AM14" s="73">
        <f t="shared" si="1"/>
        <v>3203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257</v>
      </c>
      <c r="G15" s="71"/>
      <c r="H15" s="72"/>
      <c r="I15" s="70">
        <v>272</v>
      </c>
      <c r="J15" s="71"/>
      <c r="K15" s="72"/>
      <c r="L15" s="70">
        <v>314</v>
      </c>
      <c r="M15" s="71"/>
      <c r="N15" s="72"/>
      <c r="O15" s="70">
        <f t="shared" si="0"/>
        <v>586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8</v>
      </c>
      <c r="AB15" s="71"/>
      <c r="AC15" s="71"/>
      <c r="AD15" s="72"/>
      <c r="AE15" s="70">
        <v>6</v>
      </c>
      <c r="AF15" s="71"/>
      <c r="AG15" s="71"/>
      <c r="AH15" s="72"/>
      <c r="AI15" s="71">
        <v>8</v>
      </c>
      <c r="AJ15" s="71"/>
      <c r="AK15" s="71"/>
      <c r="AL15" s="72"/>
      <c r="AM15" s="73">
        <f t="shared" si="1"/>
        <v>14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244</v>
      </c>
      <c r="G16" s="71"/>
      <c r="H16" s="72"/>
      <c r="I16" s="70">
        <v>239</v>
      </c>
      <c r="J16" s="71"/>
      <c r="K16" s="72"/>
      <c r="L16" s="70">
        <v>274</v>
      </c>
      <c r="M16" s="71"/>
      <c r="N16" s="72"/>
      <c r="O16" s="70">
        <f t="shared" si="0"/>
        <v>513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62</v>
      </c>
      <c r="AB16" s="71"/>
      <c r="AC16" s="71"/>
      <c r="AD16" s="72"/>
      <c r="AE16" s="70">
        <v>48</v>
      </c>
      <c r="AF16" s="71"/>
      <c r="AG16" s="71"/>
      <c r="AH16" s="72"/>
      <c r="AI16" s="71">
        <v>63</v>
      </c>
      <c r="AJ16" s="71"/>
      <c r="AK16" s="71"/>
      <c r="AL16" s="72"/>
      <c r="AM16" s="73">
        <f t="shared" si="1"/>
        <v>111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101</v>
      </c>
      <c r="G17" s="71"/>
      <c r="H17" s="72"/>
      <c r="I17" s="70">
        <v>140</v>
      </c>
      <c r="J17" s="71"/>
      <c r="K17" s="72"/>
      <c r="L17" s="70">
        <v>176</v>
      </c>
      <c r="M17" s="71"/>
      <c r="N17" s="72"/>
      <c r="O17" s="70">
        <f t="shared" si="0"/>
        <v>316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286</v>
      </c>
      <c r="AB17" s="71"/>
      <c r="AC17" s="71"/>
      <c r="AD17" s="72"/>
      <c r="AE17" s="70">
        <v>240</v>
      </c>
      <c r="AF17" s="71"/>
      <c r="AG17" s="71"/>
      <c r="AH17" s="72"/>
      <c r="AI17" s="71">
        <v>314</v>
      </c>
      <c r="AJ17" s="71"/>
      <c r="AK17" s="71"/>
      <c r="AL17" s="72"/>
      <c r="AM17" s="73">
        <f t="shared" si="1"/>
        <v>554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162</v>
      </c>
      <c r="G18" s="71"/>
      <c r="H18" s="72"/>
      <c r="I18" s="70">
        <v>199</v>
      </c>
      <c r="J18" s="71"/>
      <c r="K18" s="72"/>
      <c r="L18" s="70">
        <v>218</v>
      </c>
      <c r="M18" s="71"/>
      <c r="N18" s="72"/>
      <c r="O18" s="70">
        <f t="shared" si="0"/>
        <v>417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256</v>
      </c>
      <c r="AB18" s="71"/>
      <c r="AC18" s="71"/>
      <c r="AD18" s="72"/>
      <c r="AE18" s="70">
        <v>196</v>
      </c>
      <c r="AF18" s="71"/>
      <c r="AG18" s="71"/>
      <c r="AH18" s="72"/>
      <c r="AI18" s="71">
        <v>241</v>
      </c>
      <c r="AJ18" s="71"/>
      <c r="AK18" s="71"/>
      <c r="AL18" s="72"/>
      <c r="AM18" s="73">
        <f t="shared" si="1"/>
        <v>437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172</v>
      </c>
      <c r="G19" s="71"/>
      <c r="H19" s="72"/>
      <c r="I19" s="70">
        <v>162</v>
      </c>
      <c r="J19" s="71"/>
      <c r="K19" s="72"/>
      <c r="L19" s="70">
        <v>186</v>
      </c>
      <c r="M19" s="71"/>
      <c r="N19" s="72"/>
      <c r="O19" s="70">
        <f t="shared" si="0"/>
        <v>348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79</v>
      </c>
      <c r="AB19" s="71"/>
      <c r="AC19" s="71"/>
      <c r="AD19" s="72"/>
      <c r="AE19" s="70">
        <v>62</v>
      </c>
      <c r="AF19" s="71"/>
      <c r="AG19" s="71"/>
      <c r="AH19" s="72"/>
      <c r="AI19" s="71">
        <v>76</v>
      </c>
      <c r="AJ19" s="71"/>
      <c r="AK19" s="71"/>
      <c r="AL19" s="72"/>
      <c r="AM19" s="73">
        <f t="shared" si="1"/>
        <v>138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80</v>
      </c>
      <c r="G20" s="71"/>
      <c r="H20" s="72"/>
      <c r="I20" s="70">
        <v>82</v>
      </c>
      <c r="J20" s="71"/>
      <c r="K20" s="72"/>
      <c r="L20" s="70">
        <v>74</v>
      </c>
      <c r="M20" s="71"/>
      <c r="N20" s="72"/>
      <c r="O20" s="70">
        <f t="shared" si="0"/>
        <v>156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127</v>
      </c>
      <c r="AB20" s="71"/>
      <c r="AC20" s="71"/>
      <c r="AD20" s="72"/>
      <c r="AE20" s="70">
        <v>111</v>
      </c>
      <c r="AF20" s="71"/>
      <c r="AG20" s="71"/>
      <c r="AH20" s="72"/>
      <c r="AI20" s="71">
        <v>153</v>
      </c>
      <c r="AJ20" s="71"/>
      <c r="AK20" s="71"/>
      <c r="AL20" s="72"/>
      <c r="AM20" s="73">
        <f t="shared" si="1"/>
        <v>264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70</v>
      </c>
      <c r="G21" s="71"/>
      <c r="H21" s="72"/>
      <c r="I21" s="70">
        <v>50</v>
      </c>
      <c r="J21" s="71"/>
      <c r="K21" s="72"/>
      <c r="L21" s="70">
        <v>66</v>
      </c>
      <c r="M21" s="71"/>
      <c r="N21" s="72"/>
      <c r="O21" s="70">
        <f t="shared" si="0"/>
        <v>116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141</v>
      </c>
      <c r="AB21" s="71"/>
      <c r="AC21" s="71"/>
      <c r="AD21" s="72"/>
      <c r="AE21" s="70">
        <v>133</v>
      </c>
      <c r="AF21" s="71"/>
      <c r="AG21" s="71"/>
      <c r="AH21" s="72"/>
      <c r="AI21" s="71">
        <v>152</v>
      </c>
      <c r="AJ21" s="71"/>
      <c r="AK21" s="71"/>
      <c r="AL21" s="72"/>
      <c r="AM21" s="73">
        <f t="shared" si="1"/>
        <v>285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44</v>
      </c>
      <c r="G22" s="71"/>
      <c r="H22" s="72"/>
      <c r="I22" s="70">
        <v>42</v>
      </c>
      <c r="J22" s="71"/>
      <c r="K22" s="72"/>
      <c r="L22" s="70">
        <v>44</v>
      </c>
      <c r="M22" s="71"/>
      <c r="N22" s="72"/>
      <c r="O22" s="70">
        <f t="shared" si="0"/>
        <v>86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257</v>
      </c>
      <c r="AB22" s="71"/>
      <c r="AC22" s="71"/>
      <c r="AD22" s="72"/>
      <c r="AE22" s="70">
        <v>279</v>
      </c>
      <c r="AF22" s="71"/>
      <c r="AG22" s="71"/>
      <c r="AH22" s="72"/>
      <c r="AI22" s="71">
        <v>325</v>
      </c>
      <c r="AJ22" s="71"/>
      <c r="AK22" s="71"/>
      <c r="AL22" s="72"/>
      <c r="AM22" s="73">
        <f t="shared" si="1"/>
        <v>604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199</v>
      </c>
      <c r="G23" s="71"/>
      <c r="H23" s="72"/>
      <c r="I23" s="70">
        <v>184</v>
      </c>
      <c r="J23" s="71"/>
      <c r="K23" s="72"/>
      <c r="L23" s="70">
        <v>199</v>
      </c>
      <c r="M23" s="71"/>
      <c r="N23" s="72"/>
      <c r="O23" s="70">
        <f t="shared" si="0"/>
        <v>383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23</v>
      </c>
      <c r="AB23" s="71"/>
      <c r="AC23" s="71"/>
      <c r="AD23" s="72"/>
      <c r="AE23" s="70">
        <v>16</v>
      </c>
      <c r="AF23" s="71"/>
      <c r="AG23" s="71"/>
      <c r="AH23" s="72"/>
      <c r="AI23" s="71">
        <v>19</v>
      </c>
      <c r="AJ23" s="71"/>
      <c r="AK23" s="71"/>
      <c r="AL23" s="72"/>
      <c r="AM23" s="73">
        <f t="shared" si="1"/>
        <v>35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242</v>
      </c>
      <c r="G24" s="71"/>
      <c r="H24" s="72"/>
      <c r="I24" s="70">
        <v>274</v>
      </c>
      <c r="J24" s="71"/>
      <c r="K24" s="72"/>
      <c r="L24" s="70">
        <v>267</v>
      </c>
      <c r="M24" s="71"/>
      <c r="N24" s="72"/>
      <c r="O24" s="70">
        <f t="shared" si="0"/>
        <v>541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165</v>
      </c>
      <c r="AB24" s="71"/>
      <c r="AC24" s="71"/>
      <c r="AD24" s="72"/>
      <c r="AE24" s="70">
        <v>158</v>
      </c>
      <c r="AF24" s="71"/>
      <c r="AG24" s="71"/>
      <c r="AH24" s="72"/>
      <c r="AI24" s="71">
        <v>171</v>
      </c>
      <c r="AJ24" s="71"/>
      <c r="AK24" s="71"/>
      <c r="AL24" s="72"/>
      <c r="AM24" s="73">
        <f t="shared" si="1"/>
        <v>329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206</v>
      </c>
      <c r="G25" s="71"/>
      <c r="H25" s="72"/>
      <c r="I25" s="70">
        <v>202</v>
      </c>
      <c r="J25" s="71"/>
      <c r="K25" s="72"/>
      <c r="L25" s="70">
        <v>223</v>
      </c>
      <c r="M25" s="71"/>
      <c r="N25" s="72"/>
      <c r="O25" s="70">
        <f t="shared" si="0"/>
        <v>425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245</v>
      </c>
      <c r="AB25" s="71"/>
      <c r="AC25" s="71"/>
      <c r="AD25" s="72"/>
      <c r="AE25" s="70">
        <v>202</v>
      </c>
      <c r="AF25" s="71"/>
      <c r="AG25" s="71"/>
      <c r="AH25" s="72"/>
      <c r="AI25" s="71">
        <v>213</v>
      </c>
      <c r="AJ25" s="71"/>
      <c r="AK25" s="71"/>
      <c r="AL25" s="72"/>
      <c r="AM25" s="73">
        <f t="shared" si="1"/>
        <v>415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169</v>
      </c>
      <c r="G26" s="71"/>
      <c r="H26" s="72"/>
      <c r="I26" s="70">
        <v>167</v>
      </c>
      <c r="J26" s="71"/>
      <c r="K26" s="72"/>
      <c r="L26" s="70">
        <v>199</v>
      </c>
      <c r="M26" s="71"/>
      <c r="N26" s="72"/>
      <c r="O26" s="70">
        <f t="shared" si="0"/>
        <v>366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167</v>
      </c>
      <c r="AB26" s="71"/>
      <c r="AC26" s="71"/>
      <c r="AD26" s="72"/>
      <c r="AE26" s="70">
        <v>163</v>
      </c>
      <c r="AF26" s="71"/>
      <c r="AG26" s="71"/>
      <c r="AH26" s="72"/>
      <c r="AI26" s="71">
        <v>171</v>
      </c>
      <c r="AJ26" s="71"/>
      <c r="AK26" s="71"/>
      <c r="AL26" s="72"/>
      <c r="AM26" s="73">
        <f t="shared" si="1"/>
        <v>334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145</v>
      </c>
      <c r="G27" s="71"/>
      <c r="H27" s="72"/>
      <c r="I27" s="70">
        <v>155</v>
      </c>
      <c r="J27" s="71"/>
      <c r="K27" s="72"/>
      <c r="L27" s="70">
        <v>170</v>
      </c>
      <c r="M27" s="71"/>
      <c r="N27" s="72"/>
      <c r="O27" s="70">
        <f t="shared" si="0"/>
        <v>325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196</v>
      </c>
      <c r="AB27" s="71"/>
      <c r="AC27" s="71"/>
      <c r="AD27" s="72"/>
      <c r="AE27" s="70">
        <v>180</v>
      </c>
      <c r="AF27" s="71"/>
      <c r="AG27" s="71"/>
      <c r="AH27" s="72"/>
      <c r="AI27" s="71">
        <v>157</v>
      </c>
      <c r="AJ27" s="71"/>
      <c r="AK27" s="71"/>
      <c r="AL27" s="72"/>
      <c r="AM27" s="73">
        <f t="shared" si="1"/>
        <v>337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68</v>
      </c>
      <c r="G28" s="71"/>
      <c r="H28" s="72"/>
      <c r="I28" s="70">
        <v>65</v>
      </c>
      <c r="J28" s="71"/>
      <c r="K28" s="72"/>
      <c r="L28" s="70">
        <v>78</v>
      </c>
      <c r="M28" s="71"/>
      <c r="N28" s="72"/>
      <c r="O28" s="70">
        <f t="shared" si="0"/>
        <v>143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244</v>
      </c>
      <c r="AB28" s="71"/>
      <c r="AC28" s="71"/>
      <c r="AD28" s="72"/>
      <c r="AE28" s="70">
        <v>217</v>
      </c>
      <c r="AF28" s="71"/>
      <c r="AG28" s="71"/>
      <c r="AH28" s="72"/>
      <c r="AI28" s="71">
        <v>250</v>
      </c>
      <c r="AJ28" s="71"/>
      <c r="AK28" s="71"/>
      <c r="AL28" s="72"/>
      <c r="AM28" s="73">
        <f t="shared" si="1"/>
        <v>467</v>
      </c>
      <c r="AN28" s="73"/>
      <c r="AO28" s="73"/>
      <c r="AP28" s="73"/>
      <c r="AR28" s="40"/>
      <c r="AS28" s="40" t="s">
        <v>49</v>
      </c>
      <c r="AT28" s="40" t="s">
        <v>50</v>
      </c>
      <c r="AU28" s="40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89</v>
      </c>
      <c r="G29" s="71"/>
      <c r="H29" s="72"/>
      <c r="I29" s="70">
        <v>81</v>
      </c>
      <c r="J29" s="71"/>
      <c r="K29" s="72"/>
      <c r="L29" s="70">
        <v>109</v>
      </c>
      <c r="M29" s="71"/>
      <c r="N29" s="72"/>
      <c r="O29" s="70">
        <f t="shared" si="0"/>
        <v>190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213</v>
      </c>
      <c r="AB29" s="71"/>
      <c r="AC29" s="71"/>
      <c r="AD29" s="72"/>
      <c r="AE29" s="70">
        <v>245</v>
      </c>
      <c r="AF29" s="71"/>
      <c r="AG29" s="71"/>
      <c r="AH29" s="72"/>
      <c r="AI29" s="71">
        <v>197</v>
      </c>
      <c r="AJ29" s="71"/>
      <c r="AK29" s="71"/>
      <c r="AL29" s="72"/>
      <c r="AM29" s="73">
        <f t="shared" si="1"/>
        <v>442</v>
      </c>
      <c r="AN29" s="73"/>
      <c r="AO29" s="73"/>
      <c r="AP29" s="73"/>
      <c r="AR29" s="40" t="s">
        <v>1</v>
      </c>
      <c r="AS29" s="5">
        <f>AE31</f>
        <v>13227</v>
      </c>
      <c r="AT29" s="5">
        <v>4177</v>
      </c>
      <c r="AU29" s="6">
        <f>IF(OR(AS29=0,AT29=0),"",ROUNDDOWN(AT29/AS29,4))</f>
        <v>0.31569999999999998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1505</v>
      </c>
      <c r="G30" s="71"/>
      <c r="H30" s="72"/>
      <c r="I30" s="70">
        <v>1642</v>
      </c>
      <c r="J30" s="71"/>
      <c r="K30" s="72"/>
      <c r="L30" s="70">
        <v>1771</v>
      </c>
      <c r="M30" s="71"/>
      <c r="N30" s="72"/>
      <c r="O30" s="70">
        <f t="shared" si="0"/>
        <v>3413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44</v>
      </c>
      <c r="AB30" s="71"/>
      <c r="AC30" s="71"/>
      <c r="AD30" s="72"/>
      <c r="AE30" s="70">
        <v>52</v>
      </c>
      <c r="AF30" s="71"/>
      <c r="AG30" s="71"/>
      <c r="AH30" s="72"/>
      <c r="AI30" s="71">
        <v>47</v>
      </c>
      <c r="AJ30" s="71"/>
      <c r="AK30" s="71"/>
      <c r="AL30" s="72"/>
      <c r="AM30" s="73">
        <f t="shared" si="1"/>
        <v>99</v>
      </c>
      <c r="AN30" s="73"/>
      <c r="AO30" s="73"/>
      <c r="AP30" s="73"/>
      <c r="AR30" s="40" t="s">
        <v>3</v>
      </c>
      <c r="AS30" s="5">
        <f>AI31</f>
        <v>14585</v>
      </c>
      <c r="AT30" s="5">
        <v>5868</v>
      </c>
      <c r="AU30" s="6">
        <f>IF(OR(AS30=0,AT30=0),"",ROUNDDOWN(AT30/AS30,4))</f>
        <v>0.40229999999999999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556</v>
      </c>
      <c r="G31" s="71"/>
      <c r="H31" s="72"/>
      <c r="I31" s="70">
        <v>613</v>
      </c>
      <c r="J31" s="71"/>
      <c r="K31" s="72"/>
      <c r="L31" s="70">
        <v>690</v>
      </c>
      <c r="M31" s="71"/>
      <c r="N31" s="72"/>
      <c r="O31" s="70">
        <f t="shared" si="0"/>
        <v>1303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12754</v>
      </c>
      <c r="AB31" s="71"/>
      <c r="AC31" s="71"/>
      <c r="AD31" s="72"/>
      <c r="AE31" s="70">
        <f>SUM(I8:K32,AE8:AH30)</f>
        <v>13227</v>
      </c>
      <c r="AF31" s="71"/>
      <c r="AG31" s="71"/>
      <c r="AH31" s="72"/>
      <c r="AI31" s="70">
        <f>SUM(L8:N32,AI8:AL30)</f>
        <v>14585</v>
      </c>
      <c r="AJ31" s="71"/>
      <c r="AK31" s="71"/>
      <c r="AL31" s="72"/>
      <c r="AM31" s="73">
        <f>AE31+AI31</f>
        <v>27812</v>
      </c>
      <c r="AN31" s="73"/>
      <c r="AO31" s="73"/>
      <c r="AP31" s="73"/>
      <c r="AR31" s="40" t="s">
        <v>4</v>
      </c>
      <c r="AS31" s="5">
        <f>AM31</f>
        <v>27812</v>
      </c>
      <c r="AT31" s="5">
        <f>AT29+AT30</f>
        <v>10045</v>
      </c>
      <c r="AU31" s="6">
        <f>IF(OR(AS31=0,AT31=0),"",ROUNDDOWN(AT31/AS31,4))</f>
        <v>0.36109999999999998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466</v>
      </c>
      <c r="G32" s="88"/>
      <c r="H32" s="89"/>
      <c r="I32" s="87">
        <v>466</v>
      </c>
      <c r="J32" s="88"/>
      <c r="K32" s="89"/>
      <c r="L32" s="87">
        <v>522</v>
      </c>
      <c r="M32" s="88"/>
      <c r="N32" s="89"/>
      <c r="O32" s="87">
        <f t="shared" si="0"/>
        <v>988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38" t="s">
        <v>59</v>
      </c>
      <c r="E34" s="81" t="s">
        <v>125</v>
      </c>
      <c r="F34" s="81"/>
      <c r="G34" s="1" t="s">
        <v>2</v>
      </c>
      <c r="L34" s="1" t="s">
        <v>60</v>
      </c>
      <c r="O34" s="82" t="s">
        <v>127</v>
      </c>
      <c r="P34" s="82"/>
      <c r="Q34" s="82"/>
      <c r="R34" s="82"/>
      <c r="S34" s="1" t="s">
        <v>2</v>
      </c>
      <c r="AG34" s="38" t="s">
        <v>61</v>
      </c>
      <c r="AH34" s="59">
        <f>AT31</f>
        <v>10045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38" t="s">
        <v>59</v>
      </c>
      <c r="E36" s="82" t="s">
        <v>126</v>
      </c>
      <c r="F36" s="82"/>
      <c r="G36" s="1" t="s">
        <v>62</v>
      </c>
      <c r="L36" s="1" t="s">
        <v>60</v>
      </c>
      <c r="O36" s="82" t="s">
        <v>128</v>
      </c>
      <c r="P36" s="82"/>
      <c r="Q36" s="82"/>
      <c r="R36" s="82"/>
      <c r="S36" s="1" t="s">
        <v>62</v>
      </c>
      <c r="Y36" s="1" t="s">
        <v>123</v>
      </c>
      <c r="AG36" s="38" t="s">
        <v>1</v>
      </c>
      <c r="AH36" s="59">
        <f>AT29</f>
        <v>4177</v>
      </c>
      <c r="AI36" s="59"/>
      <c r="AJ36" s="59"/>
      <c r="AK36" s="59"/>
      <c r="AL36" s="59"/>
      <c r="AM36" s="1" t="s">
        <v>2</v>
      </c>
    </row>
    <row r="37" spans="3:39" ht="6" customHeight="1">
      <c r="AG37" s="38"/>
    </row>
    <row r="38" spans="3:39" ht="18.75" customHeight="1">
      <c r="C38" s="39" t="s">
        <v>65</v>
      </c>
      <c r="AG38" s="38" t="s">
        <v>3</v>
      </c>
      <c r="AH38" s="59">
        <f>AT30</f>
        <v>5868</v>
      </c>
      <c r="AI38" s="59"/>
      <c r="AJ38" s="59"/>
      <c r="AK38" s="59"/>
      <c r="AL38" s="59"/>
      <c r="AM38" s="1" t="s">
        <v>2</v>
      </c>
    </row>
    <row r="39" spans="3:39" ht="6" customHeight="1">
      <c r="AG39" s="38"/>
    </row>
    <row r="40" spans="3:39" ht="18.75" customHeight="1">
      <c r="C40" s="8" t="s">
        <v>66</v>
      </c>
      <c r="AG40" s="38" t="s">
        <v>51</v>
      </c>
      <c r="AH40" s="90">
        <f>IF(OR(AH34=0,AM31=0),"",ROUNDDOWN(AH34/AM31*100,2))</f>
        <v>36.11</v>
      </c>
      <c r="AI40" s="90"/>
      <c r="AJ40" s="90"/>
      <c r="AK40" s="90"/>
      <c r="AL40" s="90"/>
      <c r="AM40" s="1" t="s">
        <v>124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22" workbookViewId="0">
      <selection activeCell="E5" sqref="E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1" customWidth="1"/>
    <col min="45" max="47" width="8.75" style="1" customWidth="1"/>
    <col min="48" max="16384" width="9" style="1"/>
  </cols>
  <sheetData>
    <row r="1" spans="2:44" ht="21" customHeight="1">
      <c r="B1" s="57" t="s">
        <v>67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2:44" ht="18.75" customHeight="1">
      <c r="AP2" s="2" t="s">
        <v>0</v>
      </c>
    </row>
    <row r="3" spans="2:44" ht="18.75" customHeight="1">
      <c r="B3" s="58" t="s">
        <v>64</v>
      </c>
      <c r="C3" s="58"/>
      <c r="D3" s="58"/>
      <c r="E3" s="58"/>
      <c r="F3" s="58"/>
      <c r="G3" s="42"/>
      <c r="H3" s="42"/>
      <c r="I3" s="59" t="s">
        <v>1</v>
      </c>
      <c r="J3" s="59"/>
      <c r="K3" s="59"/>
      <c r="L3" s="59">
        <v>13438</v>
      </c>
      <c r="M3" s="59"/>
      <c r="N3" s="59"/>
      <c r="O3" s="60" t="s">
        <v>2</v>
      </c>
      <c r="P3" s="60"/>
      <c r="Q3" s="60" t="s">
        <v>3</v>
      </c>
      <c r="R3" s="60"/>
      <c r="S3" s="59">
        <v>15206</v>
      </c>
      <c r="T3" s="59"/>
      <c r="U3" s="59"/>
      <c r="V3" s="59"/>
      <c r="W3" s="60" t="s">
        <v>2</v>
      </c>
      <c r="X3" s="60"/>
      <c r="Y3" s="41" t="s">
        <v>4</v>
      </c>
      <c r="Z3" s="59">
        <v>28644</v>
      </c>
      <c r="AA3" s="59"/>
      <c r="AB3" s="59"/>
      <c r="AC3" s="59"/>
      <c r="AD3" s="60" t="s">
        <v>2</v>
      </c>
      <c r="AE3" s="60"/>
      <c r="AF3" s="4"/>
    </row>
    <row r="4" spans="2:44" ht="18.75" customHeight="1">
      <c r="D4" s="41"/>
      <c r="H4" s="7"/>
      <c r="I4" s="59" t="s">
        <v>62</v>
      </c>
      <c r="J4" s="59"/>
      <c r="K4" s="59"/>
      <c r="L4" s="59">
        <v>11525</v>
      </c>
      <c r="M4" s="59"/>
      <c r="N4" s="59"/>
      <c r="O4" s="43"/>
      <c r="P4" s="43"/>
      <c r="Q4" s="60" t="s">
        <v>63</v>
      </c>
      <c r="R4" s="60"/>
      <c r="S4" s="60"/>
      <c r="T4" s="61">
        <v>118.3</v>
      </c>
      <c r="U4" s="61"/>
      <c r="V4" s="61"/>
      <c r="W4" s="61"/>
      <c r="X4" s="43" t="s">
        <v>129</v>
      </c>
      <c r="Y4" s="43"/>
      <c r="Z4" s="43"/>
      <c r="AF4" s="4"/>
      <c r="AH4" s="41"/>
      <c r="AK4" s="42"/>
      <c r="AL4" s="41"/>
      <c r="AM4" s="43"/>
      <c r="AP4" s="42"/>
    </row>
    <row r="5" spans="2:44" ht="18.75" customHeight="1">
      <c r="Z5" s="41"/>
      <c r="AA5" s="41"/>
      <c r="AB5" s="41"/>
      <c r="AC5" s="41"/>
      <c r="AD5" s="59" t="s">
        <v>130</v>
      </c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</row>
    <row r="6" spans="2:44" ht="6.75" customHeight="1"/>
    <row r="7" spans="2:44" s="3" customFormat="1" ht="22.5" customHeight="1">
      <c r="B7" s="62" t="s">
        <v>5</v>
      </c>
      <c r="C7" s="63"/>
      <c r="D7" s="63"/>
      <c r="E7" s="64"/>
      <c r="F7" s="62" t="s">
        <v>6</v>
      </c>
      <c r="G7" s="63"/>
      <c r="H7" s="64"/>
      <c r="I7" s="62" t="s">
        <v>1</v>
      </c>
      <c r="J7" s="63"/>
      <c r="K7" s="64"/>
      <c r="L7" s="62" t="s">
        <v>3</v>
      </c>
      <c r="M7" s="63"/>
      <c r="N7" s="64"/>
      <c r="O7" s="62" t="s">
        <v>4</v>
      </c>
      <c r="P7" s="63"/>
      <c r="Q7" s="63"/>
      <c r="R7" s="64"/>
      <c r="S7" s="62" t="s">
        <v>5</v>
      </c>
      <c r="T7" s="63"/>
      <c r="U7" s="63"/>
      <c r="V7" s="63"/>
      <c r="W7" s="63"/>
      <c r="X7" s="63"/>
      <c r="Y7" s="63"/>
      <c r="Z7" s="64"/>
      <c r="AA7" s="62" t="s">
        <v>6</v>
      </c>
      <c r="AB7" s="63"/>
      <c r="AC7" s="63"/>
      <c r="AD7" s="64"/>
      <c r="AE7" s="62" t="s">
        <v>1</v>
      </c>
      <c r="AF7" s="63"/>
      <c r="AG7" s="63"/>
      <c r="AH7" s="64"/>
      <c r="AI7" s="62" t="s">
        <v>3</v>
      </c>
      <c r="AJ7" s="63"/>
      <c r="AK7" s="63"/>
      <c r="AL7" s="64"/>
      <c r="AM7" s="65" t="s">
        <v>4</v>
      </c>
      <c r="AN7" s="65"/>
      <c r="AO7" s="65"/>
      <c r="AP7" s="65"/>
    </row>
    <row r="8" spans="2:44" s="4" customFormat="1" ht="22.5" customHeight="1">
      <c r="B8" s="67" t="s">
        <v>7</v>
      </c>
      <c r="C8" s="68"/>
      <c r="D8" s="68"/>
      <c r="E8" s="69"/>
      <c r="F8" s="74">
        <v>1718</v>
      </c>
      <c r="G8" s="75"/>
      <c r="H8" s="76"/>
      <c r="I8" s="74">
        <v>1892</v>
      </c>
      <c r="J8" s="75"/>
      <c r="K8" s="76"/>
      <c r="L8" s="74">
        <v>2088</v>
      </c>
      <c r="M8" s="75"/>
      <c r="N8" s="76"/>
      <c r="O8" s="74">
        <f t="shared" ref="O8:O32" si="0">I8+L8</f>
        <v>3980</v>
      </c>
      <c r="P8" s="75"/>
      <c r="Q8" s="75"/>
      <c r="R8" s="76"/>
      <c r="S8" s="77" t="s">
        <v>8</v>
      </c>
      <c r="T8" s="78"/>
      <c r="U8" s="78"/>
      <c r="V8" s="78"/>
      <c r="W8" s="78"/>
      <c r="X8" s="78"/>
      <c r="Y8" s="78"/>
      <c r="Z8" s="79"/>
      <c r="AA8" s="74">
        <v>491</v>
      </c>
      <c r="AB8" s="75"/>
      <c r="AC8" s="75"/>
      <c r="AD8" s="75"/>
      <c r="AE8" s="74">
        <v>582</v>
      </c>
      <c r="AF8" s="75"/>
      <c r="AG8" s="75"/>
      <c r="AH8" s="76"/>
      <c r="AI8" s="75">
        <v>621</v>
      </c>
      <c r="AJ8" s="75"/>
      <c r="AK8" s="75"/>
      <c r="AL8" s="76"/>
      <c r="AM8" s="66">
        <f t="shared" ref="AM8:AM30" si="1">AE8+AI8</f>
        <v>1203</v>
      </c>
      <c r="AN8" s="66"/>
      <c r="AO8" s="66"/>
      <c r="AP8" s="66"/>
      <c r="AR8" s="3"/>
    </row>
    <row r="9" spans="2:44" s="4" customFormat="1" ht="22.5" customHeight="1">
      <c r="B9" s="67" t="s">
        <v>9</v>
      </c>
      <c r="C9" s="68"/>
      <c r="D9" s="68"/>
      <c r="E9" s="69"/>
      <c r="F9" s="70">
        <v>89</v>
      </c>
      <c r="G9" s="71"/>
      <c r="H9" s="72"/>
      <c r="I9" s="70">
        <v>80</v>
      </c>
      <c r="J9" s="71"/>
      <c r="K9" s="72"/>
      <c r="L9" s="70">
        <v>80</v>
      </c>
      <c r="M9" s="71"/>
      <c r="N9" s="72"/>
      <c r="O9" s="70">
        <f t="shared" si="0"/>
        <v>160</v>
      </c>
      <c r="P9" s="71"/>
      <c r="Q9" s="71"/>
      <c r="R9" s="72"/>
      <c r="S9" s="67" t="s">
        <v>10</v>
      </c>
      <c r="T9" s="68"/>
      <c r="U9" s="68"/>
      <c r="V9" s="68"/>
      <c r="W9" s="68"/>
      <c r="X9" s="68"/>
      <c r="Y9" s="68"/>
      <c r="Z9" s="69"/>
      <c r="AA9" s="70">
        <v>62</v>
      </c>
      <c r="AB9" s="71"/>
      <c r="AC9" s="71"/>
      <c r="AD9" s="72"/>
      <c r="AE9" s="70">
        <v>69</v>
      </c>
      <c r="AF9" s="71"/>
      <c r="AG9" s="71"/>
      <c r="AH9" s="72"/>
      <c r="AI9" s="71">
        <v>75</v>
      </c>
      <c r="AJ9" s="71"/>
      <c r="AK9" s="71"/>
      <c r="AL9" s="72"/>
      <c r="AM9" s="73">
        <f t="shared" si="1"/>
        <v>144</v>
      </c>
      <c r="AN9" s="73"/>
      <c r="AO9" s="73"/>
      <c r="AP9" s="73"/>
      <c r="AR9" s="3"/>
    </row>
    <row r="10" spans="2:44" s="4" customFormat="1" ht="22.5" customHeight="1">
      <c r="B10" s="67" t="s">
        <v>11</v>
      </c>
      <c r="C10" s="68"/>
      <c r="D10" s="68"/>
      <c r="E10" s="69"/>
      <c r="F10" s="70">
        <v>234</v>
      </c>
      <c r="G10" s="71"/>
      <c r="H10" s="72"/>
      <c r="I10" s="70">
        <v>218</v>
      </c>
      <c r="J10" s="71"/>
      <c r="K10" s="72"/>
      <c r="L10" s="70">
        <v>244</v>
      </c>
      <c r="M10" s="71"/>
      <c r="N10" s="72"/>
      <c r="O10" s="70">
        <f t="shared" si="0"/>
        <v>462</v>
      </c>
      <c r="P10" s="71"/>
      <c r="Q10" s="71"/>
      <c r="R10" s="72"/>
      <c r="S10" s="67" t="s">
        <v>12</v>
      </c>
      <c r="T10" s="68"/>
      <c r="U10" s="68"/>
      <c r="V10" s="68"/>
      <c r="W10" s="68"/>
      <c r="X10" s="68"/>
      <c r="Y10" s="68"/>
      <c r="Z10" s="69"/>
      <c r="AA10" s="70">
        <v>289</v>
      </c>
      <c r="AB10" s="71"/>
      <c r="AC10" s="71"/>
      <c r="AD10" s="72"/>
      <c r="AE10" s="70">
        <v>318</v>
      </c>
      <c r="AF10" s="71"/>
      <c r="AG10" s="71"/>
      <c r="AH10" s="72"/>
      <c r="AI10" s="71">
        <v>346</v>
      </c>
      <c r="AJ10" s="71"/>
      <c r="AK10" s="71"/>
      <c r="AL10" s="72"/>
      <c r="AM10" s="73">
        <f t="shared" si="1"/>
        <v>664</v>
      </c>
      <c r="AN10" s="73"/>
      <c r="AO10" s="73"/>
      <c r="AP10" s="73"/>
      <c r="AR10" s="3"/>
    </row>
    <row r="11" spans="2:44" s="4" customFormat="1" ht="22.5" customHeight="1">
      <c r="B11" s="67" t="s">
        <v>13</v>
      </c>
      <c r="C11" s="68"/>
      <c r="D11" s="68"/>
      <c r="E11" s="69"/>
      <c r="F11" s="70">
        <v>105</v>
      </c>
      <c r="G11" s="71"/>
      <c r="H11" s="72"/>
      <c r="I11" s="70">
        <v>100</v>
      </c>
      <c r="J11" s="71"/>
      <c r="K11" s="72"/>
      <c r="L11" s="70">
        <v>123</v>
      </c>
      <c r="M11" s="71"/>
      <c r="N11" s="72"/>
      <c r="O11" s="70">
        <f t="shared" si="0"/>
        <v>223</v>
      </c>
      <c r="P11" s="71"/>
      <c r="Q11" s="71"/>
      <c r="R11" s="72"/>
      <c r="S11" s="67" t="s">
        <v>14</v>
      </c>
      <c r="T11" s="68"/>
      <c r="U11" s="68"/>
      <c r="V11" s="68"/>
      <c r="W11" s="68"/>
      <c r="X11" s="68"/>
      <c r="Y11" s="68"/>
      <c r="Z11" s="69"/>
      <c r="AA11" s="70">
        <v>437</v>
      </c>
      <c r="AB11" s="71"/>
      <c r="AC11" s="71"/>
      <c r="AD11" s="72"/>
      <c r="AE11" s="70">
        <v>507</v>
      </c>
      <c r="AF11" s="71"/>
      <c r="AG11" s="71"/>
      <c r="AH11" s="72"/>
      <c r="AI11" s="71">
        <v>564</v>
      </c>
      <c r="AJ11" s="71"/>
      <c r="AK11" s="71"/>
      <c r="AL11" s="72"/>
      <c r="AM11" s="73">
        <f t="shared" si="1"/>
        <v>1071</v>
      </c>
      <c r="AN11" s="73"/>
      <c r="AO11" s="73"/>
      <c r="AP11" s="73"/>
      <c r="AR11" s="3"/>
    </row>
    <row r="12" spans="2:44" s="4" customFormat="1" ht="22.5" customHeight="1">
      <c r="B12" s="67" t="s">
        <v>15</v>
      </c>
      <c r="C12" s="68"/>
      <c r="D12" s="68"/>
      <c r="E12" s="69"/>
      <c r="F12" s="70">
        <v>139</v>
      </c>
      <c r="G12" s="71"/>
      <c r="H12" s="72"/>
      <c r="I12" s="70">
        <v>153</v>
      </c>
      <c r="J12" s="71"/>
      <c r="K12" s="72"/>
      <c r="L12" s="70">
        <v>156</v>
      </c>
      <c r="M12" s="71"/>
      <c r="N12" s="72"/>
      <c r="O12" s="70">
        <f t="shared" si="0"/>
        <v>309</v>
      </c>
      <c r="P12" s="71"/>
      <c r="Q12" s="71"/>
      <c r="R12" s="72"/>
      <c r="S12" s="67" t="s">
        <v>16</v>
      </c>
      <c r="T12" s="68"/>
      <c r="U12" s="68"/>
      <c r="V12" s="68"/>
      <c r="W12" s="68"/>
      <c r="X12" s="68"/>
      <c r="Y12" s="68"/>
      <c r="Z12" s="69"/>
      <c r="AA12" s="70">
        <v>183</v>
      </c>
      <c r="AB12" s="71"/>
      <c r="AC12" s="71"/>
      <c r="AD12" s="72"/>
      <c r="AE12" s="70">
        <v>200</v>
      </c>
      <c r="AF12" s="71"/>
      <c r="AG12" s="71"/>
      <c r="AH12" s="72"/>
      <c r="AI12" s="71">
        <v>216</v>
      </c>
      <c r="AJ12" s="71"/>
      <c r="AK12" s="71"/>
      <c r="AL12" s="72"/>
      <c r="AM12" s="73">
        <f t="shared" si="1"/>
        <v>416</v>
      </c>
      <c r="AN12" s="73"/>
      <c r="AO12" s="73"/>
      <c r="AP12" s="73"/>
      <c r="AR12" s="3"/>
    </row>
    <row r="13" spans="2:44" s="4" customFormat="1" ht="22.5" customHeight="1">
      <c r="B13" s="67" t="s">
        <v>17</v>
      </c>
      <c r="C13" s="68"/>
      <c r="D13" s="68"/>
      <c r="E13" s="69"/>
      <c r="F13" s="70">
        <v>82</v>
      </c>
      <c r="G13" s="71"/>
      <c r="H13" s="72"/>
      <c r="I13" s="70">
        <v>84</v>
      </c>
      <c r="J13" s="71"/>
      <c r="K13" s="72"/>
      <c r="L13" s="70">
        <v>87</v>
      </c>
      <c r="M13" s="71"/>
      <c r="N13" s="72"/>
      <c r="O13" s="70">
        <f t="shared" si="0"/>
        <v>171</v>
      </c>
      <c r="P13" s="71"/>
      <c r="Q13" s="71"/>
      <c r="R13" s="72"/>
      <c r="S13" s="67" t="s">
        <v>18</v>
      </c>
      <c r="T13" s="68"/>
      <c r="U13" s="68"/>
      <c r="V13" s="68"/>
      <c r="W13" s="68"/>
      <c r="X13" s="68"/>
      <c r="Y13" s="68"/>
      <c r="Z13" s="69"/>
      <c r="AA13" s="70">
        <v>140</v>
      </c>
      <c r="AB13" s="71"/>
      <c r="AC13" s="71"/>
      <c r="AD13" s="72"/>
      <c r="AE13" s="70">
        <v>150</v>
      </c>
      <c r="AF13" s="71"/>
      <c r="AG13" s="71"/>
      <c r="AH13" s="72"/>
      <c r="AI13" s="71">
        <v>150</v>
      </c>
      <c r="AJ13" s="71"/>
      <c r="AK13" s="71"/>
      <c r="AL13" s="72"/>
      <c r="AM13" s="73">
        <f t="shared" si="1"/>
        <v>300</v>
      </c>
      <c r="AN13" s="73"/>
      <c r="AO13" s="73"/>
      <c r="AP13" s="73"/>
      <c r="AR13" s="3"/>
    </row>
    <row r="14" spans="2:44" s="4" customFormat="1" ht="22.5" customHeight="1">
      <c r="B14" s="67" t="s">
        <v>19</v>
      </c>
      <c r="C14" s="68"/>
      <c r="D14" s="68"/>
      <c r="E14" s="69"/>
      <c r="F14" s="70">
        <v>8</v>
      </c>
      <c r="G14" s="71"/>
      <c r="H14" s="72"/>
      <c r="I14" s="70">
        <v>7</v>
      </c>
      <c r="J14" s="71"/>
      <c r="K14" s="72"/>
      <c r="L14" s="70">
        <v>4</v>
      </c>
      <c r="M14" s="71"/>
      <c r="N14" s="72"/>
      <c r="O14" s="70">
        <f t="shared" si="0"/>
        <v>11</v>
      </c>
      <c r="P14" s="71"/>
      <c r="Q14" s="71"/>
      <c r="R14" s="72"/>
      <c r="S14" s="67" t="s">
        <v>20</v>
      </c>
      <c r="T14" s="68"/>
      <c r="U14" s="68"/>
      <c r="V14" s="68"/>
      <c r="W14" s="68"/>
      <c r="X14" s="68"/>
      <c r="Y14" s="68"/>
      <c r="Z14" s="69"/>
      <c r="AA14" s="70">
        <v>1476</v>
      </c>
      <c r="AB14" s="71"/>
      <c r="AC14" s="71"/>
      <c r="AD14" s="72"/>
      <c r="AE14" s="70">
        <v>1513</v>
      </c>
      <c r="AF14" s="71"/>
      <c r="AG14" s="71"/>
      <c r="AH14" s="72"/>
      <c r="AI14" s="71">
        <v>1679</v>
      </c>
      <c r="AJ14" s="71"/>
      <c r="AK14" s="71"/>
      <c r="AL14" s="72"/>
      <c r="AM14" s="73">
        <f t="shared" si="1"/>
        <v>3192</v>
      </c>
      <c r="AN14" s="73"/>
      <c r="AO14" s="73"/>
      <c r="AP14" s="73"/>
      <c r="AR14" s="3"/>
    </row>
    <row r="15" spans="2:44" s="4" customFormat="1" ht="22.5" customHeight="1">
      <c r="B15" s="67" t="s">
        <v>21</v>
      </c>
      <c r="C15" s="68"/>
      <c r="D15" s="68"/>
      <c r="E15" s="69"/>
      <c r="F15" s="70">
        <v>258</v>
      </c>
      <c r="G15" s="71"/>
      <c r="H15" s="72"/>
      <c r="I15" s="70">
        <v>274</v>
      </c>
      <c r="J15" s="71"/>
      <c r="K15" s="72"/>
      <c r="L15" s="70">
        <v>314</v>
      </c>
      <c r="M15" s="71"/>
      <c r="N15" s="72"/>
      <c r="O15" s="70">
        <f t="shared" si="0"/>
        <v>588</v>
      </c>
      <c r="P15" s="71"/>
      <c r="Q15" s="71"/>
      <c r="R15" s="72"/>
      <c r="S15" s="67" t="s">
        <v>22</v>
      </c>
      <c r="T15" s="68"/>
      <c r="U15" s="68"/>
      <c r="V15" s="68"/>
      <c r="W15" s="68"/>
      <c r="X15" s="68"/>
      <c r="Y15" s="68"/>
      <c r="Z15" s="69"/>
      <c r="AA15" s="70">
        <v>9</v>
      </c>
      <c r="AB15" s="71"/>
      <c r="AC15" s="71"/>
      <c r="AD15" s="72"/>
      <c r="AE15" s="70">
        <v>6</v>
      </c>
      <c r="AF15" s="71"/>
      <c r="AG15" s="71"/>
      <c r="AH15" s="72"/>
      <c r="AI15" s="71">
        <v>9</v>
      </c>
      <c r="AJ15" s="71"/>
      <c r="AK15" s="71"/>
      <c r="AL15" s="72"/>
      <c r="AM15" s="73">
        <f t="shared" si="1"/>
        <v>15</v>
      </c>
      <c r="AN15" s="73"/>
      <c r="AO15" s="73"/>
      <c r="AP15" s="73"/>
      <c r="AR15" s="3"/>
    </row>
    <row r="16" spans="2:44" s="4" customFormat="1" ht="22.5" customHeight="1">
      <c r="B16" s="67" t="s">
        <v>23</v>
      </c>
      <c r="C16" s="68"/>
      <c r="D16" s="68"/>
      <c r="E16" s="69"/>
      <c r="F16" s="70">
        <v>243</v>
      </c>
      <c r="G16" s="71"/>
      <c r="H16" s="72"/>
      <c r="I16" s="70">
        <v>238</v>
      </c>
      <c r="J16" s="71"/>
      <c r="K16" s="72"/>
      <c r="L16" s="70">
        <v>270</v>
      </c>
      <c r="M16" s="71"/>
      <c r="N16" s="72"/>
      <c r="O16" s="70">
        <f t="shared" si="0"/>
        <v>508</v>
      </c>
      <c r="P16" s="71"/>
      <c r="Q16" s="71"/>
      <c r="R16" s="72"/>
      <c r="S16" s="67" t="s">
        <v>24</v>
      </c>
      <c r="T16" s="68"/>
      <c r="U16" s="68"/>
      <c r="V16" s="68"/>
      <c r="W16" s="68"/>
      <c r="X16" s="68"/>
      <c r="Y16" s="68"/>
      <c r="Z16" s="69"/>
      <c r="AA16" s="70">
        <v>61</v>
      </c>
      <c r="AB16" s="71"/>
      <c r="AC16" s="71"/>
      <c r="AD16" s="72"/>
      <c r="AE16" s="70">
        <v>47</v>
      </c>
      <c r="AF16" s="71"/>
      <c r="AG16" s="71"/>
      <c r="AH16" s="72"/>
      <c r="AI16" s="71">
        <v>62</v>
      </c>
      <c r="AJ16" s="71"/>
      <c r="AK16" s="71"/>
      <c r="AL16" s="72"/>
      <c r="AM16" s="73">
        <f t="shared" si="1"/>
        <v>109</v>
      </c>
      <c r="AN16" s="73"/>
      <c r="AO16" s="73"/>
      <c r="AP16" s="73"/>
      <c r="AR16" s="3"/>
    </row>
    <row r="17" spans="2:47" s="4" customFormat="1" ht="22.5" customHeight="1">
      <c r="B17" s="67" t="s">
        <v>25</v>
      </c>
      <c r="C17" s="68"/>
      <c r="D17" s="68"/>
      <c r="E17" s="69"/>
      <c r="F17" s="70">
        <v>101</v>
      </c>
      <c r="G17" s="71"/>
      <c r="H17" s="72"/>
      <c r="I17" s="70">
        <v>140</v>
      </c>
      <c r="J17" s="71"/>
      <c r="K17" s="72"/>
      <c r="L17" s="70">
        <v>176</v>
      </c>
      <c r="M17" s="71"/>
      <c r="N17" s="72"/>
      <c r="O17" s="70">
        <f t="shared" si="0"/>
        <v>316</v>
      </c>
      <c r="P17" s="71"/>
      <c r="Q17" s="71"/>
      <c r="R17" s="72"/>
      <c r="S17" s="67" t="s">
        <v>26</v>
      </c>
      <c r="T17" s="68"/>
      <c r="U17" s="68"/>
      <c r="V17" s="68"/>
      <c r="W17" s="68"/>
      <c r="X17" s="68"/>
      <c r="Y17" s="68"/>
      <c r="Z17" s="69"/>
      <c r="AA17" s="70">
        <v>287</v>
      </c>
      <c r="AB17" s="71"/>
      <c r="AC17" s="71"/>
      <c r="AD17" s="72"/>
      <c r="AE17" s="70">
        <v>243</v>
      </c>
      <c r="AF17" s="71"/>
      <c r="AG17" s="71"/>
      <c r="AH17" s="72"/>
      <c r="AI17" s="71">
        <v>313</v>
      </c>
      <c r="AJ17" s="71"/>
      <c r="AK17" s="71"/>
      <c r="AL17" s="72"/>
      <c r="AM17" s="73">
        <f t="shared" si="1"/>
        <v>556</v>
      </c>
      <c r="AN17" s="73"/>
      <c r="AO17" s="73"/>
      <c r="AP17" s="73"/>
      <c r="AR17" s="3"/>
    </row>
    <row r="18" spans="2:47" s="4" customFormat="1" ht="22.5" customHeight="1">
      <c r="B18" s="67" t="s">
        <v>27</v>
      </c>
      <c r="C18" s="68"/>
      <c r="D18" s="68"/>
      <c r="E18" s="69"/>
      <c r="F18" s="70">
        <v>162</v>
      </c>
      <c r="G18" s="71"/>
      <c r="H18" s="72"/>
      <c r="I18" s="70">
        <v>198</v>
      </c>
      <c r="J18" s="71"/>
      <c r="K18" s="72"/>
      <c r="L18" s="70">
        <v>218</v>
      </c>
      <c r="M18" s="71"/>
      <c r="N18" s="72"/>
      <c r="O18" s="70">
        <f t="shared" si="0"/>
        <v>416</v>
      </c>
      <c r="P18" s="71"/>
      <c r="Q18" s="71"/>
      <c r="R18" s="72"/>
      <c r="S18" s="67" t="s">
        <v>28</v>
      </c>
      <c r="T18" s="68"/>
      <c r="U18" s="68"/>
      <c r="V18" s="68"/>
      <c r="W18" s="68"/>
      <c r="X18" s="68"/>
      <c r="Y18" s="68"/>
      <c r="Z18" s="69"/>
      <c r="AA18" s="70">
        <v>256</v>
      </c>
      <c r="AB18" s="71"/>
      <c r="AC18" s="71"/>
      <c r="AD18" s="72"/>
      <c r="AE18" s="70">
        <v>198</v>
      </c>
      <c r="AF18" s="71"/>
      <c r="AG18" s="71"/>
      <c r="AH18" s="72"/>
      <c r="AI18" s="71">
        <v>239</v>
      </c>
      <c r="AJ18" s="71"/>
      <c r="AK18" s="71"/>
      <c r="AL18" s="72"/>
      <c r="AM18" s="73">
        <f t="shared" si="1"/>
        <v>437</v>
      </c>
      <c r="AN18" s="73"/>
      <c r="AO18" s="73"/>
      <c r="AP18" s="73"/>
      <c r="AR18" s="3"/>
    </row>
    <row r="19" spans="2:47" s="4" customFormat="1" ht="22.5" customHeight="1">
      <c r="B19" s="67" t="s">
        <v>29</v>
      </c>
      <c r="C19" s="68"/>
      <c r="D19" s="68"/>
      <c r="E19" s="69"/>
      <c r="F19" s="70">
        <v>171</v>
      </c>
      <c r="G19" s="71"/>
      <c r="H19" s="72"/>
      <c r="I19" s="70">
        <v>163</v>
      </c>
      <c r="J19" s="71"/>
      <c r="K19" s="72"/>
      <c r="L19" s="70">
        <v>185</v>
      </c>
      <c r="M19" s="71"/>
      <c r="N19" s="72"/>
      <c r="O19" s="70">
        <f t="shared" si="0"/>
        <v>348</v>
      </c>
      <c r="P19" s="71"/>
      <c r="Q19" s="71"/>
      <c r="R19" s="72"/>
      <c r="S19" s="67" t="s">
        <v>30</v>
      </c>
      <c r="T19" s="68"/>
      <c r="U19" s="68"/>
      <c r="V19" s="68"/>
      <c r="W19" s="68"/>
      <c r="X19" s="68"/>
      <c r="Y19" s="68"/>
      <c r="Z19" s="69"/>
      <c r="AA19" s="70">
        <v>78</v>
      </c>
      <c r="AB19" s="71"/>
      <c r="AC19" s="71"/>
      <c r="AD19" s="72"/>
      <c r="AE19" s="70">
        <v>60</v>
      </c>
      <c r="AF19" s="71"/>
      <c r="AG19" s="71"/>
      <c r="AH19" s="72"/>
      <c r="AI19" s="71">
        <v>76</v>
      </c>
      <c r="AJ19" s="71"/>
      <c r="AK19" s="71"/>
      <c r="AL19" s="72"/>
      <c r="AM19" s="73">
        <f t="shared" si="1"/>
        <v>136</v>
      </c>
      <c r="AN19" s="73"/>
      <c r="AO19" s="73"/>
      <c r="AP19" s="73"/>
      <c r="AR19" s="3"/>
    </row>
    <row r="20" spans="2:47" s="4" customFormat="1" ht="22.5" customHeight="1">
      <c r="B20" s="67" t="s">
        <v>31</v>
      </c>
      <c r="C20" s="68"/>
      <c r="D20" s="68"/>
      <c r="E20" s="69"/>
      <c r="F20" s="70">
        <v>80</v>
      </c>
      <c r="G20" s="71"/>
      <c r="H20" s="72"/>
      <c r="I20" s="70">
        <v>82</v>
      </c>
      <c r="J20" s="71"/>
      <c r="K20" s="72"/>
      <c r="L20" s="70">
        <v>74</v>
      </c>
      <c r="M20" s="71"/>
      <c r="N20" s="72"/>
      <c r="O20" s="70">
        <f t="shared" si="0"/>
        <v>156</v>
      </c>
      <c r="P20" s="71"/>
      <c r="Q20" s="71"/>
      <c r="R20" s="72"/>
      <c r="S20" s="67" t="s">
        <v>32</v>
      </c>
      <c r="T20" s="68"/>
      <c r="U20" s="68"/>
      <c r="V20" s="68"/>
      <c r="W20" s="68"/>
      <c r="X20" s="68"/>
      <c r="Y20" s="68"/>
      <c r="Z20" s="69"/>
      <c r="AA20" s="70">
        <v>127</v>
      </c>
      <c r="AB20" s="71"/>
      <c r="AC20" s="71"/>
      <c r="AD20" s="72"/>
      <c r="AE20" s="70">
        <v>111</v>
      </c>
      <c r="AF20" s="71"/>
      <c r="AG20" s="71"/>
      <c r="AH20" s="72"/>
      <c r="AI20" s="71">
        <v>152</v>
      </c>
      <c r="AJ20" s="71"/>
      <c r="AK20" s="71"/>
      <c r="AL20" s="72"/>
      <c r="AM20" s="73">
        <f t="shared" si="1"/>
        <v>263</v>
      </c>
      <c r="AN20" s="73"/>
      <c r="AO20" s="73"/>
      <c r="AP20" s="73"/>
      <c r="AR20" s="3"/>
    </row>
    <row r="21" spans="2:47" s="4" customFormat="1" ht="22.5" customHeight="1">
      <c r="B21" s="67" t="s">
        <v>33</v>
      </c>
      <c r="C21" s="68"/>
      <c r="D21" s="68"/>
      <c r="E21" s="69"/>
      <c r="F21" s="70">
        <v>71</v>
      </c>
      <c r="G21" s="71"/>
      <c r="H21" s="72"/>
      <c r="I21" s="70">
        <v>50</v>
      </c>
      <c r="J21" s="71"/>
      <c r="K21" s="72"/>
      <c r="L21" s="70">
        <v>66</v>
      </c>
      <c r="M21" s="71"/>
      <c r="N21" s="72"/>
      <c r="O21" s="70">
        <f t="shared" si="0"/>
        <v>116</v>
      </c>
      <c r="P21" s="71"/>
      <c r="Q21" s="71"/>
      <c r="R21" s="72"/>
      <c r="S21" s="67" t="s">
        <v>34</v>
      </c>
      <c r="T21" s="68"/>
      <c r="U21" s="68"/>
      <c r="V21" s="68"/>
      <c r="W21" s="68"/>
      <c r="X21" s="68"/>
      <c r="Y21" s="68"/>
      <c r="Z21" s="69"/>
      <c r="AA21" s="70">
        <v>143</v>
      </c>
      <c r="AB21" s="71"/>
      <c r="AC21" s="71"/>
      <c r="AD21" s="72"/>
      <c r="AE21" s="70">
        <v>135</v>
      </c>
      <c r="AF21" s="71"/>
      <c r="AG21" s="71"/>
      <c r="AH21" s="72"/>
      <c r="AI21" s="71">
        <v>153</v>
      </c>
      <c r="AJ21" s="71"/>
      <c r="AK21" s="71"/>
      <c r="AL21" s="72"/>
      <c r="AM21" s="73">
        <f t="shared" si="1"/>
        <v>288</v>
      </c>
      <c r="AN21" s="73"/>
      <c r="AO21" s="73"/>
      <c r="AP21" s="73"/>
      <c r="AR21" s="3"/>
    </row>
    <row r="22" spans="2:47" s="4" customFormat="1" ht="22.5" customHeight="1">
      <c r="B22" s="67" t="s">
        <v>35</v>
      </c>
      <c r="C22" s="68"/>
      <c r="D22" s="68"/>
      <c r="E22" s="69"/>
      <c r="F22" s="70">
        <v>44</v>
      </c>
      <c r="G22" s="71"/>
      <c r="H22" s="72"/>
      <c r="I22" s="70">
        <v>42</v>
      </c>
      <c r="J22" s="71"/>
      <c r="K22" s="72"/>
      <c r="L22" s="70">
        <v>43</v>
      </c>
      <c r="M22" s="71"/>
      <c r="N22" s="72"/>
      <c r="O22" s="70">
        <f t="shared" si="0"/>
        <v>85</v>
      </c>
      <c r="P22" s="71"/>
      <c r="Q22" s="71"/>
      <c r="R22" s="72"/>
      <c r="S22" s="67" t="s">
        <v>36</v>
      </c>
      <c r="T22" s="68"/>
      <c r="U22" s="68"/>
      <c r="V22" s="68"/>
      <c r="W22" s="68"/>
      <c r="X22" s="68"/>
      <c r="Y22" s="68"/>
      <c r="Z22" s="69"/>
      <c r="AA22" s="70">
        <v>258</v>
      </c>
      <c r="AB22" s="71"/>
      <c r="AC22" s="71"/>
      <c r="AD22" s="72"/>
      <c r="AE22" s="70">
        <v>280</v>
      </c>
      <c r="AF22" s="71"/>
      <c r="AG22" s="71"/>
      <c r="AH22" s="72"/>
      <c r="AI22" s="71">
        <v>325</v>
      </c>
      <c r="AJ22" s="71"/>
      <c r="AK22" s="71"/>
      <c r="AL22" s="72"/>
      <c r="AM22" s="73">
        <f t="shared" si="1"/>
        <v>605</v>
      </c>
      <c r="AN22" s="73"/>
      <c r="AO22" s="73"/>
      <c r="AP22" s="73"/>
      <c r="AR22" s="3"/>
    </row>
    <row r="23" spans="2:47" s="4" customFormat="1" ht="22.5" customHeight="1">
      <c r="B23" s="67" t="s">
        <v>37</v>
      </c>
      <c r="C23" s="68"/>
      <c r="D23" s="68"/>
      <c r="E23" s="69"/>
      <c r="F23" s="70">
        <v>199</v>
      </c>
      <c r="G23" s="71"/>
      <c r="H23" s="72"/>
      <c r="I23" s="70">
        <v>185</v>
      </c>
      <c r="J23" s="71"/>
      <c r="K23" s="72"/>
      <c r="L23" s="70">
        <v>201</v>
      </c>
      <c r="M23" s="71"/>
      <c r="N23" s="72"/>
      <c r="O23" s="70">
        <f t="shared" si="0"/>
        <v>386</v>
      </c>
      <c r="P23" s="71"/>
      <c r="Q23" s="71"/>
      <c r="R23" s="72"/>
      <c r="S23" s="67" t="s">
        <v>38</v>
      </c>
      <c r="T23" s="68"/>
      <c r="U23" s="68"/>
      <c r="V23" s="68"/>
      <c r="W23" s="68"/>
      <c r="X23" s="68"/>
      <c r="Y23" s="68"/>
      <c r="Z23" s="69"/>
      <c r="AA23" s="70">
        <v>22</v>
      </c>
      <c r="AB23" s="71"/>
      <c r="AC23" s="71"/>
      <c r="AD23" s="72"/>
      <c r="AE23" s="70">
        <v>15</v>
      </c>
      <c r="AF23" s="71"/>
      <c r="AG23" s="71"/>
      <c r="AH23" s="72"/>
      <c r="AI23" s="71">
        <v>19</v>
      </c>
      <c r="AJ23" s="71"/>
      <c r="AK23" s="71"/>
      <c r="AL23" s="72"/>
      <c r="AM23" s="73">
        <f t="shared" si="1"/>
        <v>34</v>
      </c>
      <c r="AN23" s="73"/>
      <c r="AO23" s="73"/>
      <c r="AP23" s="73"/>
      <c r="AR23" s="3"/>
    </row>
    <row r="24" spans="2:47" s="4" customFormat="1" ht="22.5" customHeight="1">
      <c r="B24" s="67" t="s">
        <v>39</v>
      </c>
      <c r="C24" s="68"/>
      <c r="D24" s="68"/>
      <c r="E24" s="69"/>
      <c r="F24" s="70">
        <v>241</v>
      </c>
      <c r="G24" s="71"/>
      <c r="H24" s="72"/>
      <c r="I24" s="70">
        <v>273</v>
      </c>
      <c r="J24" s="71"/>
      <c r="K24" s="72"/>
      <c r="L24" s="70">
        <v>267</v>
      </c>
      <c r="M24" s="71"/>
      <c r="N24" s="72"/>
      <c r="O24" s="70">
        <f t="shared" si="0"/>
        <v>540</v>
      </c>
      <c r="P24" s="71"/>
      <c r="Q24" s="71"/>
      <c r="R24" s="72"/>
      <c r="S24" s="67" t="s">
        <v>40</v>
      </c>
      <c r="T24" s="68"/>
      <c r="U24" s="68"/>
      <c r="V24" s="68"/>
      <c r="W24" s="68"/>
      <c r="X24" s="68"/>
      <c r="Y24" s="68"/>
      <c r="Z24" s="69"/>
      <c r="AA24" s="70">
        <v>165</v>
      </c>
      <c r="AB24" s="71"/>
      <c r="AC24" s="71"/>
      <c r="AD24" s="72"/>
      <c r="AE24" s="70">
        <v>158</v>
      </c>
      <c r="AF24" s="71"/>
      <c r="AG24" s="71"/>
      <c r="AH24" s="72"/>
      <c r="AI24" s="71">
        <v>171</v>
      </c>
      <c r="AJ24" s="71"/>
      <c r="AK24" s="71"/>
      <c r="AL24" s="72"/>
      <c r="AM24" s="73">
        <f t="shared" si="1"/>
        <v>329</v>
      </c>
      <c r="AN24" s="73"/>
      <c r="AO24" s="73"/>
      <c r="AP24" s="73"/>
      <c r="AR24" s="3"/>
    </row>
    <row r="25" spans="2:47" s="4" customFormat="1" ht="22.5" customHeight="1">
      <c r="B25" s="67" t="s">
        <v>41</v>
      </c>
      <c r="C25" s="68"/>
      <c r="D25" s="68"/>
      <c r="E25" s="69"/>
      <c r="F25" s="70">
        <v>206</v>
      </c>
      <c r="G25" s="71"/>
      <c r="H25" s="72"/>
      <c r="I25" s="70">
        <v>202</v>
      </c>
      <c r="J25" s="71"/>
      <c r="K25" s="72"/>
      <c r="L25" s="70">
        <v>223</v>
      </c>
      <c r="M25" s="71"/>
      <c r="N25" s="72"/>
      <c r="O25" s="70">
        <f t="shared" si="0"/>
        <v>425</v>
      </c>
      <c r="P25" s="71"/>
      <c r="Q25" s="71"/>
      <c r="R25" s="72"/>
      <c r="S25" s="67" t="s">
        <v>42</v>
      </c>
      <c r="T25" s="68"/>
      <c r="U25" s="68"/>
      <c r="V25" s="68"/>
      <c r="W25" s="68"/>
      <c r="X25" s="68"/>
      <c r="Y25" s="68"/>
      <c r="Z25" s="69"/>
      <c r="AA25" s="70">
        <v>243</v>
      </c>
      <c r="AB25" s="71"/>
      <c r="AC25" s="71"/>
      <c r="AD25" s="72"/>
      <c r="AE25" s="70">
        <v>201</v>
      </c>
      <c r="AF25" s="71"/>
      <c r="AG25" s="71"/>
      <c r="AH25" s="72"/>
      <c r="AI25" s="71">
        <v>214</v>
      </c>
      <c r="AJ25" s="71"/>
      <c r="AK25" s="71"/>
      <c r="AL25" s="72"/>
      <c r="AM25" s="73">
        <f t="shared" si="1"/>
        <v>415</v>
      </c>
      <c r="AN25" s="73"/>
      <c r="AO25" s="73"/>
      <c r="AP25" s="73"/>
      <c r="AR25" s="3"/>
    </row>
    <row r="26" spans="2:47" s="4" customFormat="1" ht="22.5" customHeight="1">
      <c r="B26" s="67" t="s">
        <v>43</v>
      </c>
      <c r="C26" s="68"/>
      <c r="D26" s="68"/>
      <c r="E26" s="69"/>
      <c r="F26" s="70">
        <v>170</v>
      </c>
      <c r="G26" s="71"/>
      <c r="H26" s="72"/>
      <c r="I26" s="70">
        <v>167</v>
      </c>
      <c r="J26" s="71"/>
      <c r="K26" s="72"/>
      <c r="L26" s="70">
        <v>200</v>
      </c>
      <c r="M26" s="71"/>
      <c r="N26" s="72"/>
      <c r="O26" s="70">
        <f t="shared" si="0"/>
        <v>367</v>
      </c>
      <c r="P26" s="71"/>
      <c r="Q26" s="71"/>
      <c r="R26" s="72"/>
      <c r="S26" s="67" t="s">
        <v>44</v>
      </c>
      <c r="T26" s="68"/>
      <c r="U26" s="68"/>
      <c r="V26" s="68"/>
      <c r="W26" s="68"/>
      <c r="X26" s="68"/>
      <c r="Y26" s="68"/>
      <c r="Z26" s="69"/>
      <c r="AA26" s="70">
        <v>167</v>
      </c>
      <c r="AB26" s="71"/>
      <c r="AC26" s="71"/>
      <c r="AD26" s="72"/>
      <c r="AE26" s="70">
        <v>164</v>
      </c>
      <c r="AF26" s="71"/>
      <c r="AG26" s="71"/>
      <c r="AH26" s="72"/>
      <c r="AI26" s="71">
        <v>170</v>
      </c>
      <c r="AJ26" s="71"/>
      <c r="AK26" s="71"/>
      <c r="AL26" s="72"/>
      <c r="AM26" s="73">
        <f t="shared" si="1"/>
        <v>334</v>
      </c>
      <c r="AN26" s="73"/>
      <c r="AO26" s="73"/>
      <c r="AP26" s="73"/>
      <c r="AR26" s="3"/>
    </row>
    <row r="27" spans="2:47" s="4" customFormat="1" ht="22.5" customHeight="1">
      <c r="B27" s="67" t="s">
        <v>45</v>
      </c>
      <c r="C27" s="68"/>
      <c r="D27" s="68"/>
      <c r="E27" s="69"/>
      <c r="F27" s="70">
        <v>144</v>
      </c>
      <c r="G27" s="71"/>
      <c r="H27" s="72"/>
      <c r="I27" s="70">
        <v>154</v>
      </c>
      <c r="J27" s="71"/>
      <c r="K27" s="72"/>
      <c r="L27" s="70">
        <v>169</v>
      </c>
      <c r="M27" s="71"/>
      <c r="N27" s="72"/>
      <c r="O27" s="70">
        <f t="shared" si="0"/>
        <v>323</v>
      </c>
      <c r="P27" s="71"/>
      <c r="Q27" s="71"/>
      <c r="R27" s="72"/>
      <c r="S27" s="67" t="s">
        <v>46</v>
      </c>
      <c r="T27" s="68"/>
      <c r="U27" s="68"/>
      <c r="V27" s="68"/>
      <c r="W27" s="68"/>
      <c r="X27" s="68"/>
      <c r="Y27" s="68"/>
      <c r="Z27" s="69"/>
      <c r="AA27" s="70">
        <v>197</v>
      </c>
      <c r="AB27" s="71"/>
      <c r="AC27" s="71"/>
      <c r="AD27" s="72"/>
      <c r="AE27" s="70">
        <v>182</v>
      </c>
      <c r="AF27" s="71"/>
      <c r="AG27" s="71"/>
      <c r="AH27" s="72"/>
      <c r="AI27" s="71">
        <v>157</v>
      </c>
      <c r="AJ27" s="71"/>
      <c r="AK27" s="71"/>
      <c r="AL27" s="72"/>
      <c r="AM27" s="73">
        <f t="shared" si="1"/>
        <v>339</v>
      </c>
      <c r="AN27" s="73"/>
      <c r="AO27" s="73"/>
      <c r="AP27" s="73"/>
      <c r="AR27" s="3"/>
    </row>
    <row r="28" spans="2:47" s="4" customFormat="1" ht="22.5" customHeight="1">
      <c r="B28" s="67" t="s">
        <v>47</v>
      </c>
      <c r="C28" s="68"/>
      <c r="D28" s="68"/>
      <c r="E28" s="69"/>
      <c r="F28" s="70">
        <v>68</v>
      </c>
      <c r="G28" s="71"/>
      <c r="H28" s="72"/>
      <c r="I28" s="70">
        <v>65</v>
      </c>
      <c r="J28" s="71"/>
      <c r="K28" s="72"/>
      <c r="L28" s="70">
        <v>78</v>
      </c>
      <c r="M28" s="71"/>
      <c r="N28" s="72"/>
      <c r="O28" s="70">
        <f t="shared" si="0"/>
        <v>143</v>
      </c>
      <c r="P28" s="71"/>
      <c r="Q28" s="71"/>
      <c r="R28" s="72"/>
      <c r="S28" s="67" t="s">
        <v>48</v>
      </c>
      <c r="T28" s="68"/>
      <c r="U28" s="68"/>
      <c r="V28" s="68"/>
      <c r="W28" s="68"/>
      <c r="X28" s="68"/>
      <c r="Y28" s="68"/>
      <c r="Z28" s="69"/>
      <c r="AA28" s="70">
        <v>242</v>
      </c>
      <c r="AB28" s="71"/>
      <c r="AC28" s="71"/>
      <c r="AD28" s="72"/>
      <c r="AE28" s="70">
        <v>216</v>
      </c>
      <c r="AF28" s="71"/>
      <c r="AG28" s="71"/>
      <c r="AH28" s="72"/>
      <c r="AI28" s="71">
        <v>248</v>
      </c>
      <c r="AJ28" s="71"/>
      <c r="AK28" s="71"/>
      <c r="AL28" s="72"/>
      <c r="AM28" s="73">
        <f t="shared" si="1"/>
        <v>464</v>
      </c>
      <c r="AN28" s="73"/>
      <c r="AO28" s="73"/>
      <c r="AP28" s="73"/>
      <c r="AR28" s="44"/>
      <c r="AS28" s="44" t="s">
        <v>49</v>
      </c>
      <c r="AT28" s="44" t="s">
        <v>50</v>
      </c>
      <c r="AU28" s="44" t="s">
        <v>51</v>
      </c>
    </row>
    <row r="29" spans="2:47" s="4" customFormat="1" ht="22.5" customHeight="1">
      <c r="B29" s="67" t="s">
        <v>52</v>
      </c>
      <c r="C29" s="68"/>
      <c r="D29" s="68"/>
      <c r="E29" s="69"/>
      <c r="F29" s="70">
        <v>88</v>
      </c>
      <c r="G29" s="71"/>
      <c r="H29" s="72"/>
      <c r="I29" s="70">
        <v>81</v>
      </c>
      <c r="J29" s="71"/>
      <c r="K29" s="72"/>
      <c r="L29" s="70">
        <v>108</v>
      </c>
      <c r="M29" s="71"/>
      <c r="N29" s="72"/>
      <c r="O29" s="70">
        <f t="shared" si="0"/>
        <v>189</v>
      </c>
      <c r="P29" s="71"/>
      <c r="Q29" s="71"/>
      <c r="R29" s="72"/>
      <c r="S29" s="67" t="s">
        <v>53</v>
      </c>
      <c r="T29" s="68"/>
      <c r="U29" s="68"/>
      <c r="V29" s="68"/>
      <c r="W29" s="68"/>
      <c r="X29" s="68"/>
      <c r="Y29" s="68"/>
      <c r="Z29" s="69"/>
      <c r="AA29" s="70">
        <v>212</v>
      </c>
      <c r="AB29" s="71"/>
      <c r="AC29" s="71"/>
      <c r="AD29" s="72"/>
      <c r="AE29" s="70">
        <v>244</v>
      </c>
      <c r="AF29" s="71"/>
      <c r="AG29" s="71"/>
      <c r="AH29" s="72"/>
      <c r="AI29" s="71">
        <v>197</v>
      </c>
      <c r="AJ29" s="71"/>
      <c r="AK29" s="71"/>
      <c r="AL29" s="72"/>
      <c r="AM29" s="73">
        <f t="shared" si="1"/>
        <v>441</v>
      </c>
      <c r="AN29" s="73"/>
      <c r="AO29" s="73"/>
      <c r="AP29" s="73"/>
      <c r="AR29" s="44" t="s">
        <v>1</v>
      </c>
      <c r="AS29" s="5">
        <f>AE31</f>
        <v>13222</v>
      </c>
      <c r="AT29" s="5">
        <v>4193</v>
      </c>
      <c r="AU29" s="6">
        <f>IF(OR(AS29=0,AT29=0),"",ROUNDDOWN(AT29/AS29,4))</f>
        <v>0.31709999999999999</v>
      </c>
    </row>
    <row r="30" spans="2:47" s="4" customFormat="1" ht="22.5" customHeight="1">
      <c r="B30" s="67" t="s">
        <v>54</v>
      </c>
      <c r="C30" s="68"/>
      <c r="D30" s="68"/>
      <c r="E30" s="69"/>
      <c r="F30" s="70">
        <v>1502</v>
      </c>
      <c r="G30" s="71"/>
      <c r="H30" s="72"/>
      <c r="I30" s="70">
        <v>1644</v>
      </c>
      <c r="J30" s="71"/>
      <c r="K30" s="72"/>
      <c r="L30" s="70">
        <v>1772</v>
      </c>
      <c r="M30" s="71"/>
      <c r="N30" s="72"/>
      <c r="O30" s="70">
        <f t="shared" si="0"/>
        <v>3416</v>
      </c>
      <c r="P30" s="71"/>
      <c r="Q30" s="71"/>
      <c r="R30" s="72"/>
      <c r="S30" s="67" t="s">
        <v>55</v>
      </c>
      <c r="T30" s="68"/>
      <c r="U30" s="68"/>
      <c r="V30" s="68"/>
      <c r="W30" s="68"/>
      <c r="X30" s="68"/>
      <c r="Y30" s="68"/>
      <c r="Z30" s="69"/>
      <c r="AA30" s="70">
        <v>43</v>
      </c>
      <c r="AB30" s="71"/>
      <c r="AC30" s="71"/>
      <c r="AD30" s="72"/>
      <c r="AE30" s="70">
        <v>51</v>
      </c>
      <c r="AF30" s="71"/>
      <c r="AG30" s="71"/>
      <c r="AH30" s="72"/>
      <c r="AI30" s="71">
        <v>47</v>
      </c>
      <c r="AJ30" s="71"/>
      <c r="AK30" s="71"/>
      <c r="AL30" s="72"/>
      <c r="AM30" s="73">
        <f t="shared" si="1"/>
        <v>98</v>
      </c>
      <c r="AN30" s="73"/>
      <c r="AO30" s="73"/>
      <c r="AP30" s="73"/>
      <c r="AR30" s="44" t="s">
        <v>3</v>
      </c>
      <c r="AS30" s="5">
        <f>AI31</f>
        <v>14557</v>
      </c>
      <c r="AT30" s="5">
        <v>5868</v>
      </c>
      <c r="AU30" s="6">
        <f>IF(OR(AS30=0,AT30=0),"",ROUNDDOWN(AT30/AS30,4))</f>
        <v>0.40310000000000001</v>
      </c>
    </row>
    <row r="31" spans="2:47" s="4" customFormat="1" ht="22.5" customHeight="1">
      <c r="B31" s="67" t="s">
        <v>56</v>
      </c>
      <c r="C31" s="68"/>
      <c r="D31" s="68"/>
      <c r="E31" s="69"/>
      <c r="F31" s="70">
        <v>555</v>
      </c>
      <c r="G31" s="71"/>
      <c r="H31" s="72"/>
      <c r="I31" s="70">
        <v>614</v>
      </c>
      <c r="J31" s="71"/>
      <c r="K31" s="72"/>
      <c r="L31" s="70">
        <v>689</v>
      </c>
      <c r="M31" s="71"/>
      <c r="N31" s="72"/>
      <c r="O31" s="70">
        <f t="shared" si="0"/>
        <v>1303</v>
      </c>
      <c r="P31" s="71"/>
      <c r="Q31" s="71"/>
      <c r="R31" s="72"/>
      <c r="S31" s="67" t="s">
        <v>57</v>
      </c>
      <c r="T31" s="68"/>
      <c r="U31" s="68"/>
      <c r="V31" s="68"/>
      <c r="W31" s="68"/>
      <c r="X31" s="68"/>
      <c r="Y31" s="68"/>
      <c r="Z31" s="69"/>
      <c r="AA31" s="83">
        <f>SUM(F8:H32,AA8:AD30)</f>
        <v>12731</v>
      </c>
      <c r="AB31" s="71"/>
      <c r="AC31" s="71"/>
      <c r="AD31" s="72"/>
      <c r="AE31" s="70">
        <f>SUM(I8:K32,AE8:AH30)</f>
        <v>13222</v>
      </c>
      <c r="AF31" s="71"/>
      <c r="AG31" s="71"/>
      <c r="AH31" s="72"/>
      <c r="AI31" s="70">
        <f>SUM(L8:N32,AI8:AL30)</f>
        <v>14557</v>
      </c>
      <c r="AJ31" s="71"/>
      <c r="AK31" s="71"/>
      <c r="AL31" s="72"/>
      <c r="AM31" s="73">
        <f>AE31+AI31</f>
        <v>27779</v>
      </c>
      <c r="AN31" s="73"/>
      <c r="AO31" s="73"/>
      <c r="AP31" s="73"/>
      <c r="AR31" s="44" t="s">
        <v>4</v>
      </c>
      <c r="AS31" s="5">
        <f>AM31</f>
        <v>27779</v>
      </c>
      <c r="AT31" s="5">
        <f>AT29+AT30</f>
        <v>10061</v>
      </c>
      <c r="AU31" s="6">
        <f>IF(OR(AS31=0,AT31=0),"",ROUNDDOWN(AT31/AS31,4))</f>
        <v>0.36209999999999998</v>
      </c>
    </row>
    <row r="32" spans="2:47" s="4" customFormat="1" ht="22.5" customHeight="1">
      <c r="B32" s="84" t="s">
        <v>58</v>
      </c>
      <c r="C32" s="85"/>
      <c r="D32" s="85"/>
      <c r="E32" s="86"/>
      <c r="F32" s="87">
        <v>465</v>
      </c>
      <c r="G32" s="88"/>
      <c r="H32" s="89"/>
      <c r="I32" s="87">
        <v>466</v>
      </c>
      <c r="J32" s="88"/>
      <c r="K32" s="89"/>
      <c r="L32" s="87">
        <v>519</v>
      </c>
      <c r="M32" s="88"/>
      <c r="N32" s="89"/>
      <c r="O32" s="87">
        <f t="shared" si="0"/>
        <v>985</v>
      </c>
      <c r="P32" s="88"/>
      <c r="Q32" s="88"/>
      <c r="R32" s="89"/>
      <c r="S32" s="84"/>
      <c r="T32" s="85"/>
      <c r="U32" s="85"/>
      <c r="V32" s="85"/>
      <c r="W32" s="85"/>
      <c r="X32" s="85"/>
      <c r="Y32" s="85"/>
      <c r="Z32" s="86"/>
      <c r="AA32" s="87"/>
      <c r="AB32" s="88"/>
      <c r="AC32" s="88"/>
      <c r="AD32" s="89"/>
      <c r="AE32" s="87"/>
      <c r="AF32" s="88"/>
      <c r="AG32" s="88"/>
      <c r="AH32" s="89"/>
      <c r="AI32" s="80"/>
      <c r="AJ32" s="80"/>
      <c r="AK32" s="80"/>
      <c r="AL32" s="80"/>
      <c r="AM32" s="80"/>
      <c r="AN32" s="80"/>
      <c r="AO32" s="80"/>
      <c r="AP32" s="80"/>
      <c r="AR32" s="3"/>
    </row>
    <row r="33" spans="3:39" ht="15.75" customHeight="1"/>
    <row r="34" spans="3:39" ht="18.75" customHeight="1">
      <c r="D34" s="42" t="s">
        <v>59</v>
      </c>
      <c r="E34" s="81" t="s">
        <v>133</v>
      </c>
      <c r="F34" s="81"/>
      <c r="G34" s="1" t="s">
        <v>2</v>
      </c>
      <c r="L34" s="1" t="s">
        <v>60</v>
      </c>
      <c r="O34" s="82" t="s">
        <v>135</v>
      </c>
      <c r="P34" s="82"/>
      <c r="Q34" s="82"/>
      <c r="R34" s="82"/>
      <c r="S34" s="1" t="s">
        <v>2</v>
      </c>
      <c r="AG34" s="42" t="s">
        <v>61</v>
      </c>
      <c r="AH34" s="59">
        <f>AT31</f>
        <v>10061</v>
      </c>
      <c r="AI34" s="59"/>
      <c r="AJ34" s="59"/>
      <c r="AK34" s="59"/>
      <c r="AL34" s="59"/>
      <c r="AM34" s="1" t="s">
        <v>2</v>
      </c>
    </row>
    <row r="35" spans="3:39" ht="6" customHeight="1"/>
    <row r="36" spans="3:39" ht="18.75" customHeight="1">
      <c r="D36" s="42" t="s">
        <v>59</v>
      </c>
      <c r="E36" s="82" t="s">
        <v>134</v>
      </c>
      <c r="F36" s="82"/>
      <c r="G36" s="1" t="s">
        <v>62</v>
      </c>
      <c r="L36" s="1" t="s">
        <v>60</v>
      </c>
      <c r="O36" s="82" t="s">
        <v>136</v>
      </c>
      <c r="P36" s="82"/>
      <c r="Q36" s="82"/>
      <c r="R36" s="82"/>
      <c r="S36" s="1" t="s">
        <v>62</v>
      </c>
      <c r="Y36" s="1" t="s">
        <v>131</v>
      </c>
      <c r="AG36" s="42" t="s">
        <v>1</v>
      </c>
      <c r="AH36" s="59">
        <f>AT29</f>
        <v>4193</v>
      </c>
      <c r="AI36" s="59"/>
      <c r="AJ36" s="59"/>
      <c r="AK36" s="59"/>
      <c r="AL36" s="59"/>
      <c r="AM36" s="1" t="s">
        <v>2</v>
      </c>
    </row>
    <row r="37" spans="3:39" ht="6" customHeight="1">
      <c r="AG37" s="42"/>
    </row>
    <row r="38" spans="3:39" ht="18.75" customHeight="1">
      <c r="C38" s="43" t="s">
        <v>65</v>
      </c>
      <c r="AG38" s="42" t="s">
        <v>3</v>
      </c>
      <c r="AH38" s="59">
        <f>AT30</f>
        <v>5868</v>
      </c>
      <c r="AI38" s="59"/>
      <c r="AJ38" s="59"/>
      <c r="AK38" s="59"/>
      <c r="AL38" s="59"/>
      <c r="AM38" s="1" t="s">
        <v>2</v>
      </c>
    </row>
    <row r="39" spans="3:39" ht="6" customHeight="1">
      <c r="AG39" s="42"/>
    </row>
    <row r="40" spans="3:39" ht="18.75" customHeight="1">
      <c r="C40" s="8" t="s">
        <v>66</v>
      </c>
      <c r="AG40" s="42" t="s">
        <v>51</v>
      </c>
      <c r="AH40" s="90">
        <f>IF(OR(AH34=0,AM31=0),"",ROUNDDOWN(AH34/AM31*100,2))</f>
        <v>36.21</v>
      </c>
      <c r="AI40" s="90"/>
      <c r="AJ40" s="90"/>
      <c r="AK40" s="90"/>
      <c r="AL40" s="90"/>
      <c r="AM40" s="1" t="s">
        <v>132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Ｈ26.4</vt:lpstr>
      <vt:lpstr>Ｈ26.5</vt:lpstr>
      <vt:lpstr>Ｈ26.6</vt:lpstr>
      <vt:lpstr>H26.7</vt:lpstr>
      <vt:lpstr>Ｈ26.8</vt:lpstr>
      <vt:lpstr>Ｈ26.9</vt:lpstr>
      <vt:lpstr>Ｈ26.10</vt:lpstr>
      <vt:lpstr>H26.11</vt:lpstr>
      <vt:lpstr>H26.12</vt:lpstr>
      <vt:lpstr>H27.1</vt:lpstr>
      <vt:lpstr>Ｈ27.2</vt:lpstr>
      <vt:lpstr>Ｈ27.3</vt:lpstr>
      <vt:lpstr>Ｈ26.10!Print_Area</vt:lpstr>
      <vt:lpstr>H26.11!Print_Area</vt:lpstr>
      <vt:lpstr>H26.12!Print_Area</vt:lpstr>
      <vt:lpstr>Ｈ26.4!Print_Area</vt:lpstr>
      <vt:lpstr>Ｈ26.5!Print_Area</vt:lpstr>
      <vt:lpstr>Ｈ26.6!Print_Area</vt:lpstr>
      <vt:lpstr>H26.7!Print_Area</vt:lpstr>
      <vt:lpstr>Ｈ26.8!Print_Area</vt:lpstr>
      <vt:lpstr>Ｈ26.9!Print_Area</vt:lpstr>
      <vt:lpstr>H27.1!Print_Area</vt:lpstr>
      <vt:lpstr>Ｈ27.2!Print_Area</vt:lpstr>
      <vt:lpstr>Ｈ27.3!Print_Area</vt:lpstr>
    </vt:vector>
  </TitlesOfParts>
  <Company>竹原市　市民生活課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PC0801</dc:creator>
  <cp:lastModifiedBy>竹原市</cp:lastModifiedBy>
  <cp:lastPrinted>2015-04-04T07:33:16Z</cp:lastPrinted>
  <dcterms:created xsi:type="dcterms:W3CDTF">2006-05-10T06:46:45Z</dcterms:created>
  <dcterms:modified xsi:type="dcterms:W3CDTF">2015-10-09T02:25:24Z</dcterms:modified>
</cp:coreProperties>
</file>