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4700" windowHeight="8340" tabRatio="902" activeTab="11"/>
  </bookViews>
  <sheets>
    <sheet name="Ｈ25.4" sheetId="35" r:id="rId1"/>
    <sheet name="Ｈ25.5" sheetId="37" r:id="rId2"/>
    <sheet name="Ｈ25.6" sheetId="39" r:id="rId3"/>
    <sheet name="Ｈ25.7" sheetId="41" r:id="rId4"/>
    <sheet name="Ｈ25.8" sheetId="43" r:id="rId5"/>
    <sheet name="H25.9" sheetId="45" r:id="rId6"/>
    <sheet name="Ｈ25.10" sheetId="47" r:id="rId7"/>
    <sheet name="Ｈ25.11" sheetId="49" r:id="rId8"/>
    <sheet name="Ｈ25.12" sheetId="51" r:id="rId9"/>
    <sheet name="Ｈ26.1" sheetId="54" r:id="rId10"/>
    <sheet name="Ｈ26.2" sheetId="56" r:id="rId11"/>
    <sheet name="Ｈ26.3" sheetId="58" r:id="rId12"/>
  </sheets>
  <definedNames>
    <definedName name="_xlnm.Print_Area" localSheetId="6">Ｈ25.10!$A$1:$AQ$40</definedName>
    <definedName name="_xlnm.Print_Area" localSheetId="7">Ｈ25.11!$A$1:$AQ$40</definedName>
    <definedName name="_xlnm.Print_Area" localSheetId="8">Ｈ25.12!$A$1:$AQ$40</definedName>
    <definedName name="_xlnm.Print_Area" localSheetId="0">Ｈ25.4!$A$1:$AQ$40</definedName>
    <definedName name="_xlnm.Print_Area" localSheetId="1">Ｈ25.5!$A$1:$AQ$40</definedName>
    <definedName name="_xlnm.Print_Area" localSheetId="2">Ｈ25.6!$A$1:$AQ$40</definedName>
    <definedName name="_xlnm.Print_Area" localSheetId="3">Ｈ25.7!$A$1:$AQ$40</definedName>
    <definedName name="_xlnm.Print_Area" localSheetId="4">Ｈ25.8!$A$1:$AQ$40</definedName>
    <definedName name="_xlnm.Print_Area" localSheetId="5">H25.9!$A$1:$AQ$40</definedName>
    <definedName name="_xlnm.Print_Area" localSheetId="9">Ｈ26.1!$A$1:$AQ$40</definedName>
    <definedName name="_xlnm.Print_Area" localSheetId="10">Ｈ26.2!$A$1:$AQ$40</definedName>
    <definedName name="_xlnm.Print_Area" localSheetId="11">Ｈ26.3!$A$1:$AQ$40</definedName>
  </definedNames>
  <calcPr calcId="145621"/>
</workbook>
</file>

<file path=xl/calcChain.xml><?xml version="1.0" encoding="utf-8"?>
<calcChain xmlns="http://schemas.openxmlformats.org/spreadsheetml/2006/main">
  <c r="AH38" i="58" l="1"/>
  <c r="AH36" i="58"/>
  <c r="O32" i="58"/>
  <c r="AT31" i="58"/>
  <c r="AH34" i="58" s="1"/>
  <c r="AI31" i="58"/>
  <c r="AS30" i="58" s="1"/>
  <c r="AU30" i="58" s="1"/>
  <c r="AE31" i="58"/>
  <c r="AM31" i="58" s="1"/>
  <c r="AS31" i="58" s="1"/>
  <c r="AU31" i="58" s="1"/>
  <c r="AA31" i="58"/>
  <c r="O31" i="58"/>
  <c r="AM30" i="58"/>
  <c r="O30" i="58"/>
  <c r="AU29" i="58"/>
  <c r="AS29" i="58"/>
  <c r="AM29" i="58"/>
  <c r="O29" i="58"/>
  <c r="AM28" i="58"/>
  <c r="O28" i="58"/>
  <c r="AM27" i="58"/>
  <c r="O27" i="58"/>
  <c r="AM26" i="58"/>
  <c r="O26" i="58"/>
  <c r="AM25" i="58"/>
  <c r="O25" i="58"/>
  <c r="AM24" i="58"/>
  <c r="O24" i="58"/>
  <c r="AM23" i="58"/>
  <c r="O23" i="58"/>
  <c r="AM22" i="58"/>
  <c r="O22" i="58"/>
  <c r="AM21" i="58"/>
  <c r="O21" i="58"/>
  <c r="AM20" i="58"/>
  <c r="O20" i="58"/>
  <c r="AM19" i="58"/>
  <c r="O19" i="58"/>
  <c r="AM18" i="58"/>
  <c r="O18" i="58"/>
  <c r="AM17" i="58"/>
  <c r="O17" i="58"/>
  <c r="AM16" i="58"/>
  <c r="O16" i="58"/>
  <c r="AM15" i="58"/>
  <c r="O15" i="58"/>
  <c r="AM14" i="58"/>
  <c r="O14" i="58"/>
  <c r="AM13" i="58"/>
  <c r="O13" i="58"/>
  <c r="AM12" i="58"/>
  <c r="O12" i="58"/>
  <c r="AM11" i="58"/>
  <c r="O11" i="58"/>
  <c r="AM10" i="58"/>
  <c r="O10" i="58"/>
  <c r="AM9" i="58"/>
  <c r="O9" i="58"/>
  <c r="AM8" i="58"/>
  <c r="O8" i="58"/>
  <c r="AH40" i="58" l="1"/>
  <c r="AH38" i="56" l="1"/>
  <c r="AH36" i="56"/>
  <c r="O32" i="56"/>
  <c r="AT31" i="56"/>
  <c r="AH34" i="56" s="1"/>
  <c r="AI31" i="56"/>
  <c r="AE31" i="56"/>
  <c r="AM31" i="56" s="1"/>
  <c r="AS31" i="56" s="1"/>
  <c r="AA31" i="56"/>
  <c r="O31" i="56"/>
  <c r="AS30" i="56"/>
  <c r="AU30" i="56" s="1"/>
  <c r="AM30" i="56"/>
  <c r="O30" i="56"/>
  <c r="AS29" i="56"/>
  <c r="AU29" i="56" s="1"/>
  <c r="AM29" i="56"/>
  <c r="O29" i="56"/>
  <c r="AM28" i="56"/>
  <c r="O28" i="56"/>
  <c r="AM27" i="56"/>
  <c r="O27" i="56"/>
  <c r="AM26" i="56"/>
  <c r="O26" i="56"/>
  <c r="AM25" i="56"/>
  <c r="O25" i="56"/>
  <c r="AM24" i="56"/>
  <c r="O24" i="56"/>
  <c r="AM23" i="56"/>
  <c r="O23" i="56"/>
  <c r="AM22" i="56"/>
  <c r="O22" i="56"/>
  <c r="AM21" i="56"/>
  <c r="O21" i="56"/>
  <c r="AM20" i="56"/>
  <c r="O20" i="56"/>
  <c r="AM19" i="56"/>
  <c r="O19" i="56"/>
  <c r="AM18" i="56"/>
  <c r="O18" i="56"/>
  <c r="AM17" i="56"/>
  <c r="O17" i="56"/>
  <c r="AM16" i="56"/>
  <c r="O16" i="56"/>
  <c r="AM15" i="56"/>
  <c r="O15" i="56"/>
  <c r="AM14" i="56"/>
  <c r="O14" i="56"/>
  <c r="AM13" i="56"/>
  <c r="O13" i="56"/>
  <c r="AM12" i="56"/>
  <c r="O12" i="56"/>
  <c r="AM11" i="56"/>
  <c r="O11" i="56"/>
  <c r="AM10" i="56"/>
  <c r="O10" i="56"/>
  <c r="AM9" i="56"/>
  <c r="O9" i="56"/>
  <c r="AM8" i="56"/>
  <c r="O8" i="56"/>
  <c r="AU31" i="56" l="1"/>
  <c r="AH40" i="56"/>
  <c r="AH38" i="54"/>
  <c r="AH36" i="54"/>
  <c r="O32" i="54"/>
  <c r="AT31" i="54"/>
  <c r="AH34" i="54" s="1"/>
  <c r="AI31" i="54"/>
  <c r="AM31" i="54" s="1"/>
  <c r="AE31" i="54"/>
  <c r="AA31" i="54"/>
  <c r="O31" i="54"/>
  <c r="AM30" i="54"/>
  <c r="O30" i="54"/>
  <c r="AU29" i="54"/>
  <c r="AS29" i="54"/>
  <c r="AM29" i="54"/>
  <c r="O29" i="54"/>
  <c r="AM28" i="54"/>
  <c r="O28" i="54"/>
  <c r="AM27" i="54"/>
  <c r="O27" i="54"/>
  <c r="AM26" i="54"/>
  <c r="O26" i="54"/>
  <c r="AM25" i="54"/>
  <c r="O25" i="54"/>
  <c r="AM24" i="54"/>
  <c r="O24" i="54"/>
  <c r="AM23" i="54"/>
  <c r="O23" i="54"/>
  <c r="AM22" i="54"/>
  <c r="O22" i="54"/>
  <c r="AM21" i="54"/>
  <c r="O21" i="54"/>
  <c r="AM20" i="54"/>
  <c r="O20" i="54"/>
  <c r="AM19" i="54"/>
  <c r="O19" i="54"/>
  <c r="AM18" i="54"/>
  <c r="O18" i="54"/>
  <c r="AM17" i="54"/>
  <c r="O17" i="54"/>
  <c r="AM16" i="54"/>
  <c r="O16" i="54"/>
  <c r="AM15" i="54"/>
  <c r="O15" i="54"/>
  <c r="AM14" i="54"/>
  <c r="O14" i="54"/>
  <c r="AM13" i="54"/>
  <c r="O13" i="54"/>
  <c r="AM12" i="54"/>
  <c r="O12" i="54"/>
  <c r="AM11" i="54"/>
  <c r="O11" i="54"/>
  <c r="AM10" i="54"/>
  <c r="O10" i="54"/>
  <c r="AM9" i="54"/>
  <c r="O9" i="54"/>
  <c r="AM8" i="54"/>
  <c r="O8" i="54"/>
  <c r="AH40" i="54" l="1"/>
  <c r="AS31" i="54"/>
  <c r="AU31" i="54" s="1"/>
  <c r="AS30" i="54"/>
  <c r="AU30" i="54" s="1"/>
  <c r="AH38" i="51" l="1"/>
  <c r="AH36" i="51"/>
  <c r="O32" i="51"/>
  <c r="AT31" i="51"/>
  <c r="AH34" i="51" s="1"/>
  <c r="AI31" i="51"/>
  <c r="AE31" i="51"/>
  <c r="AM31" i="51" s="1"/>
  <c r="AS31" i="51" s="1"/>
  <c r="AU31" i="51" s="1"/>
  <c r="AA31" i="51"/>
  <c r="O31" i="51"/>
  <c r="AS30" i="51"/>
  <c r="AU30" i="51" s="1"/>
  <c r="AM30" i="51"/>
  <c r="O30" i="51"/>
  <c r="AS29" i="51"/>
  <c r="AU29" i="51" s="1"/>
  <c r="AM29" i="51"/>
  <c r="O29" i="51"/>
  <c r="AM28" i="51"/>
  <c r="O28" i="51"/>
  <c r="AM27" i="51"/>
  <c r="O27" i="51"/>
  <c r="AM26" i="51"/>
  <c r="O26" i="51"/>
  <c r="AM25" i="51"/>
  <c r="O25" i="51"/>
  <c r="AM24" i="51"/>
  <c r="O24" i="51"/>
  <c r="AM23" i="51"/>
  <c r="O23" i="51"/>
  <c r="AM22" i="51"/>
  <c r="O22" i="51"/>
  <c r="AM21" i="51"/>
  <c r="O21" i="51"/>
  <c r="AM20" i="51"/>
  <c r="O20" i="51"/>
  <c r="AM19" i="51"/>
  <c r="O19" i="51"/>
  <c r="AM18" i="51"/>
  <c r="O18" i="51"/>
  <c r="AM17" i="51"/>
  <c r="O17" i="51"/>
  <c r="AM16" i="51"/>
  <c r="O16" i="51"/>
  <c r="AM15" i="51"/>
  <c r="O15" i="51"/>
  <c r="AM14" i="51"/>
  <c r="O14" i="51"/>
  <c r="AM13" i="51"/>
  <c r="O13" i="51"/>
  <c r="AM12" i="51"/>
  <c r="O12" i="51"/>
  <c r="AM11" i="51"/>
  <c r="O11" i="51"/>
  <c r="AM10" i="51"/>
  <c r="O10" i="51"/>
  <c r="AM9" i="51"/>
  <c r="O9" i="51"/>
  <c r="AM8" i="51"/>
  <c r="O8" i="51"/>
  <c r="AH40" i="51" l="1"/>
  <c r="AH38" i="49" l="1"/>
  <c r="AH36" i="49"/>
  <c r="O32" i="49"/>
  <c r="AT31" i="49"/>
  <c r="AH34" i="49" s="1"/>
  <c r="AI31" i="49"/>
  <c r="AE31" i="49"/>
  <c r="AM31" i="49" s="1"/>
  <c r="AS31" i="49" s="1"/>
  <c r="AA31" i="49"/>
  <c r="O31" i="49"/>
  <c r="AS30" i="49"/>
  <c r="AU30" i="49" s="1"/>
  <c r="AM30" i="49"/>
  <c r="O30" i="49"/>
  <c r="AS29" i="49"/>
  <c r="AU29" i="49" s="1"/>
  <c r="AM29" i="49"/>
  <c r="O29" i="49"/>
  <c r="AM28" i="49"/>
  <c r="O28" i="49"/>
  <c r="AM27" i="49"/>
  <c r="O27" i="49"/>
  <c r="AM26" i="49"/>
  <c r="O26" i="49"/>
  <c r="AM25" i="49"/>
  <c r="O25" i="49"/>
  <c r="AM24" i="49"/>
  <c r="O24" i="49"/>
  <c r="AM23" i="49"/>
  <c r="O23" i="49"/>
  <c r="AM22" i="49"/>
  <c r="O22" i="49"/>
  <c r="AM21" i="49"/>
  <c r="O21" i="49"/>
  <c r="AM20" i="49"/>
  <c r="O20" i="49"/>
  <c r="AM19" i="49"/>
  <c r="O19" i="49"/>
  <c r="AM18" i="49"/>
  <c r="O18" i="49"/>
  <c r="AM17" i="49"/>
  <c r="O17" i="49"/>
  <c r="AM16" i="49"/>
  <c r="O16" i="49"/>
  <c r="AM15" i="49"/>
  <c r="O15" i="49"/>
  <c r="AM14" i="49"/>
  <c r="O14" i="49"/>
  <c r="AM13" i="49"/>
  <c r="O13" i="49"/>
  <c r="AM12" i="49"/>
  <c r="O12" i="49"/>
  <c r="AM11" i="49"/>
  <c r="O11" i="49"/>
  <c r="AM10" i="49"/>
  <c r="O10" i="49"/>
  <c r="AM9" i="49"/>
  <c r="O9" i="49"/>
  <c r="AM8" i="49"/>
  <c r="O8" i="49"/>
  <c r="AU31" i="49" l="1"/>
  <c r="AH40" i="49"/>
  <c r="AH38" i="47"/>
  <c r="AH36" i="47"/>
  <c r="O32" i="47"/>
  <c r="AT31" i="47"/>
  <c r="AH34" i="47" s="1"/>
  <c r="AI31" i="47"/>
  <c r="AE31" i="47"/>
  <c r="AS29" i="47" s="1"/>
  <c r="AU29" i="47" s="1"/>
  <c r="AA31" i="47"/>
  <c r="O31" i="47"/>
  <c r="AS30" i="47"/>
  <c r="AU30" i="47" s="1"/>
  <c r="AM30" i="47"/>
  <c r="O30" i="47"/>
  <c r="AM29" i="47"/>
  <c r="O29" i="47"/>
  <c r="AM28" i="47"/>
  <c r="O28" i="47"/>
  <c r="AM27" i="47"/>
  <c r="O27" i="47"/>
  <c r="AM26" i="47"/>
  <c r="O26" i="47"/>
  <c r="AM25" i="47"/>
  <c r="O25" i="47"/>
  <c r="AM24" i="47"/>
  <c r="O24" i="47"/>
  <c r="AM23" i="47"/>
  <c r="O23" i="47"/>
  <c r="AM22" i="47"/>
  <c r="O22" i="47"/>
  <c r="AM21" i="47"/>
  <c r="O21" i="47"/>
  <c r="AM20" i="47"/>
  <c r="O20" i="47"/>
  <c r="AM19" i="47"/>
  <c r="O19" i="47"/>
  <c r="AM18" i="47"/>
  <c r="O18" i="47"/>
  <c r="AM17" i="47"/>
  <c r="O17" i="47"/>
  <c r="AM16" i="47"/>
  <c r="O16" i="47"/>
  <c r="AM15" i="47"/>
  <c r="O15" i="47"/>
  <c r="AM14" i="47"/>
  <c r="O14" i="47"/>
  <c r="AM13" i="47"/>
  <c r="O13" i="47"/>
  <c r="AM12" i="47"/>
  <c r="O12" i="47"/>
  <c r="AM11" i="47"/>
  <c r="O11" i="47"/>
  <c r="AM10" i="47"/>
  <c r="O10" i="47"/>
  <c r="AM9" i="47"/>
  <c r="O9" i="47"/>
  <c r="AM8" i="47"/>
  <c r="O8" i="47"/>
  <c r="AM31" i="47" l="1"/>
  <c r="AS31" i="47" s="1"/>
  <c r="AU31" i="47" s="1"/>
  <c r="AH38" i="45"/>
  <c r="AH36" i="45"/>
  <c r="O32" i="45"/>
  <c r="AT31" i="45"/>
  <c r="AH34" i="45"/>
  <c r="AI31" i="45"/>
  <c r="AE31" i="45"/>
  <c r="AM31" i="45"/>
  <c r="AS31" i="45"/>
  <c r="AU31" i="45"/>
  <c r="AA31" i="45"/>
  <c r="O31" i="45"/>
  <c r="AS30" i="45"/>
  <c r="AU30" i="45"/>
  <c r="AM30" i="45"/>
  <c r="O30" i="45"/>
  <c r="AS29" i="45"/>
  <c r="AU29" i="45"/>
  <c r="AM29" i="45"/>
  <c r="O29" i="45"/>
  <c r="AM28" i="45"/>
  <c r="O28" i="45"/>
  <c r="AM27" i="45"/>
  <c r="O27" i="45"/>
  <c r="AM26" i="45"/>
  <c r="O26" i="45"/>
  <c r="AM25" i="45"/>
  <c r="O25" i="45"/>
  <c r="AM24" i="45"/>
  <c r="O24" i="45"/>
  <c r="AM23" i="45"/>
  <c r="O23" i="45"/>
  <c r="AM22" i="45"/>
  <c r="O22" i="45"/>
  <c r="AM21" i="45"/>
  <c r="O21" i="45"/>
  <c r="AM20" i="45"/>
  <c r="O20" i="45"/>
  <c r="AM19" i="45"/>
  <c r="O19" i="45"/>
  <c r="AM18" i="45"/>
  <c r="O18" i="45"/>
  <c r="AM17" i="45"/>
  <c r="O17" i="45"/>
  <c r="AM16" i="45"/>
  <c r="O16" i="45"/>
  <c r="AM15" i="45"/>
  <c r="O15" i="45"/>
  <c r="AM14" i="45"/>
  <c r="O14" i="45"/>
  <c r="AM13" i="45"/>
  <c r="O13" i="45"/>
  <c r="AM12" i="45"/>
  <c r="O12" i="45"/>
  <c r="AM11" i="45"/>
  <c r="O11" i="45"/>
  <c r="AM10" i="45"/>
  <c r="O10" i="45"/>
  <c r="AM9" i="45"/>
  <c r="O9" i="45"/>
  <c r="AM8" i="45"/>
  <c r="O8" i="45"/>
  <c r="AH38" i="43"/>
  <c r="AH36" i="43"/>
  <c r="O32" i="43"/>
  <c r="AT31" i="43"/>
  <c r="AU31" i="43"/>
  <c r="AI31" i="43"/>
  <c r="AE31" i="43"/>
  <c r="AM31" i="43"/>
  <c r="AS31" i="43"/>
  <c r="AA31" i="43"/>
  <c r="O31" i="43"/>
  <c r="AS30" i="43"/>
  <c r="AU30" i="43"/>
  <c r="AM30" i="43"/>
  <c r="O30" i="43"/>
  <c r="AS29" i="43"/>
  <c r="AU29" i="43"/>
  <c r="AM29" i="43"/>
  <c r="O29" i="43"/>
  <c r="AM28" i="43"/>
  <c r="O28" i="43"/>
  <c r="AM27" i="43"/>
  <c r="O27" i="43"/>
  <c r="AM26" i="43"/>
  <c r="O26" i="43"/>
  <c r="AM25" i="43"/>
  <c r="O25" i="43"/>
  <c r="AM24" i="43"/>
  <c r="O24" i="43"/>
  <c r="AM23" i="43"/>
  <c r="O23" i="43"/>
  <c r="AM22" i="43"/>
  <c r="O22" i="43"/>
  <c r="AM21" i="43"/>
  <c r="O21" i="43"/>
  <c r="AM20" i="43"/>
  <c r="O20" i="43"/>
  <c r="AM19" i="43"/>
  <c r="O19" i="43"/>
  <c r="AM18" i="43"/>
  <c r="O18" i="43"/>
  <c r="AM17" i="43"/>
  <c r="O17" i="43"/>
  <c r="AM16" i="43"/>
  <c r="O16" i="43"/>
  <c r="AM15" i="43"/>
  <c r="O15" i="43"/>
  <c r="AM14" i="43"/>
  <c r="O14" i="43"/>
  <c r="AM13" i="43"/>
  <c r="O13" i="43"/>
  <c r="AM12" i="43"/>
  <c r="O12" i="43"/>
  <c r="AM11" i="43"/>
  <c r="O11" i="43"/>
  <c r="AM10" i="43"/>
  <c r="O10" i="43"/>
  <c r="AM9" i="43"/>
  <c r="O9" i="43"/>
  <c r="AM8" i="43"/>
  <c r="O8" i="43"/>
  <c r="AH38" i="41"/>
  <c r="AH36" i="41"/>
  <c r="O32" i="41"/>
  <c r="AT31" i="41"/>
  <c r="AH34" i="41"/>
  <c r="AH40" i="41"/>
  <c r="AI31" i="41"/>
  <c r="AS30" i="41"/>
  <c r="AU30" i="41"/>
  <c r="AE31" i="41"/>
  <c r="AM31" i="41"/>
  <c r="AS31" i="41"/>
  <c r="AU31" i="41"/>
  <c r="AA31" i="41"/>
  <c r="O31" i="41"/>
  <c r="AM30" i="41"/>
  <c r="O30" i="41"/>
  <c r="AS29" i="41"/>
  <c r="AU29" i="41"/>
  <c r="AM29" i="41"/>
  <c r="O29" i="41"/>
  <c r="AM28" i="41"/>
  <c r="O28" i="41"/>
  <c r="AM27" i="41"/>
  <c r="O27" i="41"/>
  <c r="AM26" i="41"/>
  <c r="O26" i="41"/>
  <c r="AM25" i="41"/>
  <c r="O25" i="41"/>
  <c r="AM24" i="41"/>
  <c r="O24" i="41"/>
  <c r="AM23" i="41"/>
  <c r="O23" i="41"/>
  <c r="AM22" i="41"/>
  <c r="O22" i="41"/>
  <c r="AM21" i="41"/>
  <c r="O21" i="41"/>
  <c r="AM20" i="41"/>
  <c r="O20" i="41"/>
  <c r="AM19" i="41"/>
  <c r="O19" i="41"/>
  <c r="AM18" i="41"/>
  <c r="O18" i="41"/>
  <c r="AM17" i="41"/>
  <c r="O17" i="41"/>
  <c r="AM16" i="41"/>
  <c r="O16" i="41"/>
  <c r="AM15" i="41"/>
  <c r="O15" i="41"/>
  <c r="AM14" i="41"/>
  <c r="O14" i="41"/>
  <c r="AM13" i="41"/>
  <c r="O13" i="41"/>
  <c r="AM12" i="41"/>
  <c r="O12" i="41"/>
  <c r="AM11" i="41"/>
  <c r="O11" i="41"/>
  <c r="AM10" i="41"/>
  <c r="O10" i="41"/>
  <c r="AM9" i="41"/>
  <c r="O9" i="41"/>
  <c r="AM8" i="41"/>
  <c r="O8" i="41"/>
  <c r="AU29" i="39"/>
  <c r="AU30" i="39"/>
  <c r="AH38" i="39"/>
  <c r="AH36" i="39"/>
  <c r="O32" i="39"/>
  <c r="AT31" i="39"/>
  <c r="AH34" i="39"/>
  <c r="AH40" i="39"/>
  <c r="AI31" i="39"/>
  <c r="AS30" i="39"/>
  <c r="AE31" i="39"/>
  <c r="AM31" i="39"/>
  <c r="AS31" i="39"/>
  <c r="AA31" i="39"/>
  <c r="O31" i="39"/>
  <c r="AM30" i="39"/>
  <c r="O30" i="39"/>
  <c r="AS29" i="39"/>
  <c r="AM29" i="39"/>
  <c r="O29" i="39"/>
  <c r="AM28" i="39"/>
  <c r="O28" i="39"/>
  <c r="AM27" i="39"/>
  <c r="O27" i="39"/>
  <c r="AM26" i="39"/>
  <c r="O26" i="39"/>
  <c r="AM25" i="39"/>
  <c r="O25" i="39"/>
  <c r="AM24" i="39"/>
  <c r="O24" i="39"/>
  <c r="AM23" i="39"/>
  <c r="O23" i="39"/>
  <c r="AM22" i="39"/>
  <c r="O22" i="39"/>
  <c r="AM21" i="39"/>
  <c r="O21" i="39"/>
  <c r="AM20" i="39"/>
  <c r="O20" i="39"/>
  <c r="AM19" i="39"/>
  <c r="O19" i="39"/>
  <c r="AM18" i="39"/>
  <c r="O18" i="39"/>
  <c r="AM17" i="39"/>
  <c r="O17" i="39"/>
  <c r="AM16" i="39"/>
  <c r="O16" i="39"/>
  <c r="AM15" i="39"/>
  <c r="O15" i="39"/>
  <c r="AM14" i="39"/>
  <c r="O14" i="39"/>
  <c r="AM13" i="39"/>
  <c r="O13" i="39"/>
  <c r="AM12" i="39"/>
  <c r="O12" i="39"/>
  <c r="AM11" i="39"/>
  <c r="O11" i="39"/>
  <c r="AM10" i="39"/>
  <c r="O10" i="39"/>
  <c r="AM9" i="39"/>
  <c r="O9" i="39"/>
  <c r="AM8" i="39"/>
  <c r="O8" i="39"/>
  <c r="AH38" i="37"/>
  <c r="AH36" i="37"/>
  <c r="O32" i="37"/>
  <c r="AT31" i="37"/>
  <c r="AU31" i="37"/>
  <c r="AH34" i="37"/>
  <c r="AH40" i="37"/>
  <c r="AI31" i="37"/>
  <c r="AE31" i="37"/>
  <c r="AM31" i="37"/>
  <c r="AS31" i="37"/>
  <c r="AA31" i="37"/>
  <c r="O31" i="37"/>
  <c r="AS30" i="37"/>
  <c r="AU30" i="37"/>
  <c r="AM30" i="37"/>
  <c r="O30" i="37"/>
  <c r="AS29" i="37"/>
  <c r="AU29" i="37"/>
  <c r="AM29" i="37"/>
  <c r="O29" i="37"/>
  <c r="AM28" i="37"/>
  <c r="O28" i="37"/>
  <c r="AM27" i="37"/>
  <c r="O27" i="37"/>
  <c r="AM26" i="37"/>
  <c r="O26" i="37"/>
  <c r="AM25" i="37"/>
  <c r="O25" i="37"/>
  <c r="AM24" i="37"/>
  <c r="O24" i="37"/>
  <c r="AM23" i="37"/>
  <c r="O23" i="37"/>
  <c r="AM22" i="37"/>
  <c r="O22" i="37"/>
  <c r="AM21" i="37"/>
  <c r="O21" i="37"/>
  <c r="AM20" i="37"/>
  <c r="O20" i="37"/>
  <c r="AM19" i="37"/>
  <c r="O19" i="37"/>
  <c r="AM18" i="37"/>
  <c r="O18" i="37"/>
  <c r="AM17" i="37"/>
  <c r="O17" i="37"/>
  <c r="AM16" i="37"/>
  <c r="O16" i="37"/>
  <c r="AM15" i="37"/>
  <c r="O15" i="37"/>
  <c r="AM14" i="37"/>
  <c r="O14" i="37"/>
  <c r="AM13" i="37"/>
  <c r="O13" i="37"/>
  <c r="AM12" i="37"/>
  <c r="O12" i="37"/>
  <c r="AM11" i="37"/>
  <c r="O11" i="37"/>
  <c r="AM10" i="37"/>
  <c r="O10" i="37"/>
  <c r="AM9" i="37"/>
  <c r="O9" i="37"/>
  <c r="AM8" i="37"/>
  <c r="O8" i="37"/>
  <c r="AM30" i="35"/>
  <c r="AM29" i="35"/>
  <c r="AM28" i="35"/>
  <c r="AM27" i="35"/>
  <c r="AM26" i="35"/>
  <c r="AM25" i="35"/>
  <c r="AM24" i="35"/>
  <c r="AM23" i="35"/>
  <c r="AM22" i="35"/>
  <c r="AM21" i="35"/>
  <c r="AM20" i="35"/>
  <c r="AM19" i="35"/>
  <c r="AM18" i="35"/>
  <c r="AM17" i="35"/>
  <c r="AM16" i="35"/>
  <c r="AM15" i="35"/>
  <c r="AM14" i="35"/>
  <c r="AM13" i="35"/>
  <c r="AM12" i="35"/>
  <c r="AM11" i="35"/>
  <c r="AM10" i="35"/>
  <c r="AM9" i="35"/>
  <c r="AM8" i="35"/>
  <c r="O32" i="35"/>
  <c r="O31" i="35"/>
  <c r="O30" i="35"/>
  <c r="O29" i="35"/>
  <c r="O28" i="35"/>
  <c r="O27" i="35"/>
  <c r="O26" i="35"/>
  <c r="O25" i="35"/>
  <c r="O24" i="35"/>
  <c r="O23" i="35"/>
  <c r="O22" i="35"/>
  <c r="O21" i="35"/>
  <c r="O20" i="35"/>
  <c r="O19" i="35"/>
  <c r="O18" i="35"/>
  <c r="O17" i="35"/>
  <c r="O16" i="35"/>
  <c r="O15" i="35"/>
  <c r="O14" i="35"/>
  <c r="O13" i="35"/>
  <c r="O12" i="35"/>
  <c r="O11" i="35"/>
  <c r="O10" i="35"/>
  <c r="O9" i="35"/>
  <c r="O8" i="35"/>
  <c r="AI31" i="35"/>
  <c r="AT31" i="35"/>
  <c r="AH34" i="35"/>
  <c r="AH40" i="35"/>
  <c r="AE31" i="35"/>
  <c r="AS29" i="35"/>
  <c r="AU29" i="35"/>
  <c r="AS30" i="35"/>
  <c r="AU30" i="35"/>
  <c r="AM31" i="35"/>
  <c r="AS31" i="35"/>
  <c r="AA31" i="35"/>
  <c r="AH38" i="35"/>
  <c r="AH36" i="35"/>
  <c r="AU31" i="35"/>
  <c r="AU31" i="39"/>
  <c r="AH34" i="43"/>
  <c r="AH40" i="43"/>
  <c r="AH40" i="45"/>
  <c r="AH40" i="47" l="1"/>
</calcChain>
</file>

<file path=xl/sharedStrings.xml><?xml version="1.0" encoding="utf-8"?>
<sst xmlns="http://schemas.openxmlformats.org/spreadsheetml/2006/main" count="1206" uniqueCount="159">
  <si>
    <t>広島県竹原市</t>
    <rPh sb="0" eb="3">
      <t>ヒロシマケン</t>
    </rPh>
    <rPh sb="3" eb="6">
      <t>タケハラシ</t>
    </rPh>
    <phoneticPr fontId="8"/>
  </si>
  <si>
    <t>男</t>
    <rPh sb="0" eb="1">
      <t>オトコ</t>
    </rPh>
    <phoneticPr fontId="8"/>
  </si>
  <si>
    <t>人</t>
    <rPh sb="0" eb="1">
      <t>ニン</t>
    </rPh>
    <phoneticPr fontId="8"/>
  </si>
  <si>
    <t>女</t>
    <rPh sb="0" eb="1">
      <t>オンナ</t>
    </rPh>
    <phoneticPr fontId="8"/>
  </si>
  <si>
    <t>計</t>
    <rPh sb="0" eb="1">
      <t>ケイ</t>
    </rPh>
    <phoneticPr fontId="8"/>
  </si>
  <si>
    <t>大字名</t>
    <rPh sb="0" eb="2">
      <t>オオアザ</t>
    </rPh>
    <rPh sb="2" eb="3">
      <t>メイ</t>
    </rPh>
    <phoneticPr fontId="8"/>
  </si>
  <si>
    <t>世帯数</t>
    <rPh sb="0" eb="3">
      <t>セタイスウ</t>
    </rPh>
    <phoneticPr fontId="8"/>
  </si>
  <si>
    <t>竹原町</t>
    <rPh sb="0" eb="3">
      <t>タケハラチョウ</t>
    </rPh>
    <phoneticPr fontId="8"/>
  </si>
  <si>
    <t>高崎町</t>
    <rPh sb="0" eb="2">
      <t>タカサキ</t>
    </rPh>
    <rPh sb="2" eb="3">
      <t>マチ</t>
    </rPh>
    <phoneticPr fontId="8"/>
  </si>
  <si>
    <t>中央一丁目</t>
    <rPh sb="0" eb="2">
      <t>チュウオウ</t>
    </rPh>
    <rPh sb="2" eb="5">
      <t>イッチョウメ</t>
    </rPh>
    <phoneticPr fontId="8"/>
  </si>
  <si>
    <t>小梨町</t>
    <rPh sb="0" eb="3">
      <t>オナシチョウ</t>
    </rPh>
    <phoneticPr fontId="8"/>
  </si>
  <si>
    <t>中央二丁目</t>
    <rPh sb="0" eb="2">
      <t>チュウオウ</t>
    </rPh>
    <rPh sb="2" eb="3">
      <t>ニ</t>
    </rPh>
    <rPh sb="3" eb="5">
      <t>チョウメ</t>
    </rPh>
    <phoneticPr fontId="8"/>
  </si>
  <si>
    <t>新庄町</t>
    <rPh sb="0" eb="3">
      <t>シンジョウチョウ</t>
    </rPh>
    <phoneticPr fontId="8"/>
  </si>
  <si>
    <t>中央三丁目</t>
    <rPh sb="0" eb="2">
      <t>チュウオウ</t>
    </rPh>
    <rPh sb="2" eb="5">
      <t>サンチョウメ</t>
    </rPh>
    <phoneticPr fontId="8"/>
  </si>
  <si>
    <t>西野町</t>
    <rPh sb="0" eb="3">
      <t>ニシノチョウ</t>
    </rPh>
    <phoneticPr fontId="8"/>
  </si>
  <si>
    <t>中央四丁目</t>
    <rPh sb="0" eb="2">
      <t>チュウオウ</t>
    </rPh>
    <rPh sb="2" eb="3">
      <t>４</t>
    </rPh>
    <rPh sb="3" eb="5">
      <t>チョウメ</t>
    </rPh>
    <phoneticPr fontId="8"/>
  </si>
  <si>
    <t>田万里町</t>
    <rPh sb="0" eb="4">
      <t>タマリチョウ</t>
    </rPh>
    <phoneticPr fontId="8"/>
  </si>
  <si>
    <t>中央五丁目</t>
    <rPh sb="0" eb="2">
      <t>チュウオウ</t>
    </rPh>
    <rPh sb="2" eb="3">
      <t>ゴ</t>
    </rPh>
    <rPh sb="3" eb="5">
      <t>チョウメ</t>
    </rPh>
    <phoneticPr fontId="8"/>
  </si>
  <si>
    <t>仁賀町</t>
    <rPh sb="0" eb="3">
      <t>ニカチョウ</t>
    </rPh>
    <phoneticPr fontId="8"/>
  </si>
  <si>
    <t>塩町一丁目</t>
    <rPh sb="0" eb="2">
      <t>シオマチ</t>
    </rPh>
    <rPh sb="2" eb="3">
      <t>イチ</t>
    </rPh>
    <rPh sb="3" eb="5">
      <t>チョウメ</t>
    </rPh>
    <phoneticPr fontId="8"/>
  </si>
  <si>
    <t>吉名町</t>
    <rPh sb="0" eb="3">
      <t>ヨシナチョウ</t>
    </rPh>
    <phoneticPr fontId="8"/>
  </si>
  <si>
    <t>塩町二丁目</t>
    <rPh sb="0" eb="2">
      <t>シオマチ</t>
    </rPh>
    <rPh sb="2" eb="5">
      <t>ニチョウメ</t>
    </rPh>
    <phoneticPr fontId="8"/>
  </si>
  <si>
    <t>忠海町</t>
    <rPh sb="0" eb="3">
      <t>タダノウミチョウ</t>
    </rPh>
    <phoneticPr fontId="8"/>
  </si>
  <si>
    <t>塩町三丁目</t>
    <rPh sb="0" eb="2">
      <t>シオマチ</t>
    </rPh>
    <rPh sb="2" eb="5">
      <t>サンチョウメ</t>
    </rPh>
    <phoneticPr fontId="8"/>
  </si>
  <si>
    <t>忠海中町一丁目</t>
    <rPh sb="0" eb="2">
      <t>タダノウミ</t>
    </rPh>
    <rPh sb="2" eb="4">
      <t>ナカマチ</t>
    </rPh>
    <rPh sb="4" eb="7">
      <t>イッチョウメ</t>
    </rPh>
    <phoneticPr fontId="8"/>
  </si>
  <si>
    <t>塩町四丁目</t>
    <rPh sb="0" eb="2">
      <t>シオマチ</t>
    </rPh>
    <rPh sb="2" eb="5">
      <t>ヨンチョウメ</t>
    </rPh>
    <phoneticPr fontId="8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</si>
  <si>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8"/>
  </si>
  <si>
    <t>港町一丁目</t>
    <rPh sb="0" eb="2">
      <t>ミナトマチ</t>
    </rPh>
    <rPh sb="2" eb="5">
      <t>イッチョウメ</t>
    </rPh>
    <phoneticPr fontId="8"/>
  </si>
  <si>
    <t>忠海中町三丁目</t>
    <rPh sb="0" eb="2">
      <t>タダノウミ</t>
    </rPh>
    <rPh sb="2" eb="4">
      <t>ナカマチ</t>
    </rPh>
    <rPh sb="4" eb="7">
      <t>サンチョウメ</t>
    </rPh>
    <phoneticPr fontId="8"/>
  </si>
  <si>
    <t>港町二丁目</t>
    <rPh sb="0" eb="2">
      <t>ミナトマチ</t>
    </rPh>
    <rPh sb="2" eb="5">
      <t>ニチョウメ</t>
    </rPh>
    <phoneticPr fontId="8"/>
  </si>
  <si>
    <t>忠海中町四丁目</t>
    <rPh sb="0" eb="2">
      <t>タダノウミ</t>
    </rPh>
    <rPh sb="2" eb="4">
      <t>ナカマチ</t>
    </rPh>
    <rPh sb="4" eb="7">
      <t>ヨンチョウメ</t>
    </rPh>
    <phoneticPr fontId="8"/>
  </si>
  <si>
    <t>港町三丁目</t>
    <rPh sb="0" eb="2">
      <t>ミナトマチ</t>
    </rPh>
    <rPh sb="2" eb="5">
      <t>サンチョウメ</t>
    </rPh>
    <phoneticPr fontId="8"/>
  </si>
  <si>
    <t>忠海床浦一丁目</t>
    <rPh sb="0" eb="2">
      <t>タダノウミ</t>
    </rPh>
    <rPh sb="2" eb="4">
      <t>トコウラ</t>
    </rPh>
    <rPh sb="4" eb="7">
      <t>イッチョウメ</t>
    </rPh>
    <phoneticPr fontId="8"/>
  </si>
  <si>
    <t>港町四丁目</t>
    <rPh sb="0" eb="2">
      <t>ミナトマチ</t>
    </rPh>
    <rPh sb="2" eb="5">
      <t>ヨンチョウメ</t>
    </rPh>
    <phoneticPr fontId="8"/>
  </si>
  <si>
    <t>忠海床浦二丁目</t>
    <rPh sb="0" eb="2">
      <t>タダノウミ</t>
    </rPh>
    <rPh sb="2" eb="4">
      <t>トコウラ</t>
    </rPh>
    <rPh sb="4" eb="7">
      <t>ニチョウメ</t>
    </rPh>
    <phoneticPr fontId="8"/>
  </si>
  <si>
    <t>港町五丁目</t>
    <rPh sb="0" eb="2">
      <t>ミナトマチ</t>
    </rPh>
    <rPh sb="2" eb="5">
      <t>ゴチョウメ</t>
    </rPh>
    <phoneticPr fontId="8"/>
  </si>
  <si>
    <t>忠海床浦三丁目</t>
    <rPh sb="0" eb="2">
      <t>タダノウミ</t>
    </rPh>
    <rPh sb="2" eb="4">
      <t>トコウラ</t>
    </rPh>
    <rPh sb="4" eb="7">
      <t>サンチョウメ</t>
    </rPh>
    <phoneticPr fontId="8"/>
  </si>
  <si>
    <t>本町一丁目</t>
    <rPh sb="0" eb="2">
      <t>ホンマチ</t>
    </rPh>
    <rPh sb="2" eb="5">
      <t>イッチョウメ</t>
    </rPh>
    <phoneticPr fontId="8"/>
  </si>
  <si>
    <t>忠海床浦四丁目</t>
    <rPh sb="0" eb="2">
      <t>タダノウミ</t>
    </rPh>
    <rPh sb="2" eb="4">
      <t>トコウラ</t>
    </rPh>
    <rPh sb="4" eb="7">
      <t>ヨンチョウメ</t>
    </rPh>
    <phoneticPr fontId="8"/>
  </si>
  <si>
    <t>本町二丁目</t>
    <rPh sb="0" eb="2">
      <t>ホンマチ</t>
    </rPh>
    <rPh sb="2" eb="5">
      <t>ニチョウメ</t>
    </rPh>
    <phoneticPr fontId="8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</si>
  <si>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8"/>
  </si>
  <si>
    <t>本町三丁目</t>
    <rPh sb="0" eb="2">
      <t>ホンマチ</t>
    </rPh>
    <rPh sb="2" eb="5">
      <t>サンチョウメ</t>
    </rPh>
    <phoneticPr fontId="8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</si>
  <si>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8"/>
  </si>
  <si>
    <t>本町四丁目</t>
    <rPh sb="0" eb="2">
      <t>ホンマチ</t>
    </rPh>
    <rPh sb="2" eb="5">
      <t>ヨンチョウメ</t>
    </rPh>
    <phoneticPr fontId="8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</si>
  <si>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8"/>
  </si>
  <si>
    <t>田ノ浦一丁目</t>
    <rPh sb="0" eb="1">
      <t>タ</t>
    </rPh>
    <rPh sb="2" eb="3">
      <t>ウラ</t>
    </rPh>
    <rPh sb="3" eb="6">
      <t>イッチョウメ</t>
    </rPh>
    <phoneticPr fontId="8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</si>
  <si>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8"/>
  </si>
  <si>
    <t>田ノ浦二丁目</t>
    <rPh sb="0" eb="1">
      <t>タ</t>
    </rPh>
    <rPh sb="2" eb="3">
      <t>ウラ</t>
    </rPh>
    <rPh sb="3" eb="6">
      <t>ニチョウメ</t>
    </rPh>
    <phoneticPr fontId="8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</si>
  <si>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8"/>
  </si>
  <si>
    <t>総計</t>
    <rPh sb="0" eb="2">
      <t>ソウケイ</t>
    </rPh>
    <phoneticPr fontId="8"/>
  </si>
  <si>
    <t>６５歳以上</t>
    <rPh sb="2" eb="5">
      <t>サイイジョウ</t>
    </rPh>
    <phoneticPr fontId="8"/>
  </si>
  <si>
    <t>高齢化率</t>
    <rPh sb="0" eb="3">
      <t>コウレイカ</t>
    </rPh>
    <rPh sb="3" eb="4">
      <t>リツ</t>
    </rPh>
    <phoneticPr fontId="8"/>
  </si>
  <si>
    <t>田ノ浦三丁目</t>
    <rPh sb="0" eb="1">
      <t>タ</t>
    </rPh>
    <rPh sb="2" eb="3">
      <t>ウラ</t>
    </rPh>
    <rPh sb="3" eb="6">
      <t>サンチョウメ</t>
    </rPh>
    <phoneticPr fontId="8"/>
  </si>
  <si>
    <t>忠海長浜一丁目</t>
    <rPh sb="0" eb="2">
      <t>タダノウミ</t>
    </rPh>
    <rPh sb="2" eb="4">
      <t>ナガハマ</t>
    </rPh>
    <rPh sb="4" eb="7">
      <t>イッチョウメ</t>
    </rPh>
    <phoneticPr fontId="8"/>
  </si>
  <si>
    <t>下野町</t>
    <rPh sb="0" eb="3">
      <t>シモノチョウ</t>
    </rPh>
    <phoneticPr fontId="8"/>
  </si>
  <si>
    <t>忠海長浜三丁目</t>
    <rPh sb="0" eb="2">
      <t>タダノウミ</t>
    </rPh>
    <rPh sb="2" eb="4">
      <t>ナガハマ</t>
    </rPh>
    <rPh sb="4" eb="7">
      <t>サンチョウメ</t>
    </rPh>
    <phoneticPr fontId="8"/>
  </si>
  <si>
    <t>東野町</t>
    <rPh sb="0" eb="3">
      <t>ヒガシノチョウ</t>
    </rPh>
    <phoneticPr fontId="8"/>
  </si>
  <si>
    <t>総　　　合　　　計</t>
    <rPh sb="0" eb="1">
      <t>ソウ</t>
    </rPh>
    <rPh sb="4" eb="5">
      <t>ゴウ</t>
    </rPh>
    <rPh sb="8" eb="9">
      <t>ケイ</t>
    </rPh>
    <phoneticPr fontId="8"/>
  </si>
  <si>
    <t>福田町</t>
    <rPh sb="0" eb="3">
      <t>フクダチョウ</t>
    </rPh>
    <phoneticPr fontId="8"/>
  </si>
  <si>
    <t>前月より</t>
    <rPh sb="0" eb="2">
      <t>ゼンゲツ</t>
    </rPh>
    <phoneticPr fontId="8"/>
  </si>
  <si>
    <t>前年より</t>
    <rPh sb="0" eb="2">
      <t>ゼンネン</t>
    </rPh>
    <phoneticPr fontId="8"/>
  </si>
  <si>
    <t>６５歳以上人口</t>
    <rPh sb="2" eb="5">
      <t>サイイジョウ</t>
    </rPh>
    <rPh sb="5" eb="7">
      <t>ジンコウ</t>
    </rPh>
    <phoneticPr fontId="8"/>
  </si>
  <si>
    <t>世帯</t>
    <rPh sb="0" eb="2">
      <t>セタイ</t>
    </rPh>
    <phoneticPr fontId="8"/>
  </si>
  <si>
    <t xml:space="preserve">  </t>
    <phoneticPr fontId="8"/>
  </si>
  <si>
    <t>％</t>
    <phoneticPr fontId="8"/>
  </si>
  <si>
    <t>面積</t>
    <rPh sb="0" eb="2">
      <t>メンセキ</t>
    </rPh>
    <phoneticPr fontId="8"/>
  </si>
  <si>
    <t>平成22年国勢調査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8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</si>
  <si>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8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</si>
  <si>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8"/>
  </si>
  <si>
    <t>ｋ㎡</t>
    <phoneticPr fontId="8"/>
  </si>
  <si>
    <t>平成２５年４月３０日現在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</si>
  <si>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>▲148</t>
    <phoneticPr fontId="8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</si>
  <si>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8"/>
  </si>
  <si>
    <t>ｋ㎡</t>
    <phoneticPr fontId="8"/>
  </si>
  <si>
    <t xml:space="preserve">  </t>
    <phoneticPr fontId="8"/>
  </si>
  <si>
    <t>％</t>
    <phoneticPr fontId="8"/>
  </si>
  <si>
    <t>平成２５年５月３１日現在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</si>
  <si>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>▲26</t>
    <phoneticPr fontId="8"/>
  </si>
  <si>
    <t>▲170</t>
    <phoneticPr fontId="8"/>
  </si>
  <si>
    <t>▲4</t>
    <phoneticPr fontId="8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</si>
  <si>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phoneticPr fontId="8"/>
  </si>
  <si>
    <t>ｋ㎡</t>
    <phoneticPr fontId="8"/>
  </si>
  <si>
    <t xml:space="preserve">  </t>
    <phoneticPr fontId="8"/>
  </si>
  <si>
    <t>％</t>
    <phoneticPr fontId="8"/>
  </si>
  <si>
    <t>平成２５年６月３０日現在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</si>
  <si>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>▲43</t>
    <phoneticPr fontId="8"/>
  </si>
  <si>
    <t>▲182</t>
    <phoneticPr fontId="8"/>
  </si>
  <si>
    <t>ｋ㎡</t>
    <phoneticPr fontId="8"/>
  </si>
  <si>
    <t>平成２５年７月３１日現在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</si>
  <si>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 xml:space="preserve">  </t>
    <phoneticPr fontId="8"/>
  </si>
  <si>
    <t>％</t>
    <phoneticPr fontId="8"/>
  </si>
  <si>
    <t>▲59</t>
    <phoneticPr fontId="8"/>
  </si>
  <si>
    <t>▲18</t>
    <phoneticPr fontId="8"/>
  </si>
  <si>
    <t>▲439</t>
    <phoneticPr fontId="8"/>
  </si>
  <si>
    <t>▲116</t>
    <phoneticPr fontId="8"/>
  </si>
  <si>
    <t>ｋ㎡</t>
    <phoneticPr fontId="8"/>
  </si>
  <si>
    <t xml:space="preserve">  </t>
    <phoneticPr fontId="8"/>
  </si>
  <si>
    <t>％</t>
    <phoneticPr fontId="8"/>
  </si>
  <si>
    <t>平成２５年８月３１日現在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</si>
  <si>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>▲36</t>
    <phoneticPr fontId="8"/>
  </si>
  <si>
    <t>▲7</t>
    <phoneticPr fontId="8"/>
  </si>
  <si>
    <t>▲437</t>
    <phoneticPr fontId="8"/>
  </si>
  <si>
    <t>▲94</t>
    <phoneticPr fontId="8"/>
  </si>
  <si>
    <t>ｋ㎡</t>
    <phoneticPr fontId="8"/>
  </si>
  <si>
    <t xml:space="preserve">  </t>
    <phoneticPr fontId="8"/>
  </si>
  <si>
    <t>％</t>
    <phoneticPr fontId="8"/>
  </si>
  <si>
    <t>平成２５年９月３０日現在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</si>
  <si>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>▲47</t>
    <phoneticPr fontId="8"/>
  </si>
  <si>
    <t>▲12</t>
    <phoneticPr fontId="8"/>
  </si>
  <si>
    <t>▲481</t>
    <phoneticPr fontId="8"/>
  </si>
  <si>
    <t>▲60</t>
    <phoneticPr fontId="8"/>
  </si>
  <si>
    <t>ｋ㎡</t>
    <phoneticPr fontId="8"/>
  </si>
  <si>
    <t xml:space="preserve">  </t>
    <phoneticPr fontId="8"/>
  </si>
  <si>
    <t>％</t>
    <phoneticPr fontId="8"/>
  </si>
  <si>
    <t>平成２５年１０月３１日現在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8"/>
  </si>
  <si>
    <t>▲43</t>
    <phoneticPr fontId="8"/>
  </si>
  <si>
    <t>▲16</t>
    <phoneticPr fontId="8"/>
  </si>
  <si>
    <t>▲522</t>
    <phoneticPr fontId="8"/>
  </si>
  <si>
    <t>▲83</t>
    <phoneticPr fontId="8"/>
  </si>
  <si>
    <t>ｋ㎡</t>
    <phoneticPr fontId="8"/>
  </si>
  <si>
    <t xml:space="preserve">  </t>
    <phoneticPr fontId="8"/>
  </si>
  <si>
    <t>％</t>
    <phoneticPr fontId="8"/>
  </si>
  <si>
    <t>平成２５年１１月３０日現在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8"/>
  </si>
  <si>
    <t>▲15</t>
    <phoneticPr fontId="8"/>
  </si>
  <si>
    <t>▲1</t>
    <phoneticPr fontId="8"/>
  </si>
  <si>
    <t>▲524</t>
    <phoneticPr fontId="8"/>
  </si>
  <si>
    <t>▲90</t>
    <phoneticPr fontId="8"/>
  </si>
  <si>
    <t>ｋ㎡</t>
    <phoneticPr fontId="8"/>
  </si>
  <si>
    <t xml:space="preserve">  </t>
    <phoneticPr fontId="8"/>
  </si>
  <si>
    <t>％</t>
    <phoneticPr fontId="8"/>
  </si>
  <si>
    <t>平成２５年１２月３１日現在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8"/>
  </si>
  <si>
    <t>▲512</t>
    <phoneticPr fontId="8"/>
  </si>
  <si>
    <t>▲34</t>
    <phoneticPr fontId="8"/>
  </si>
  <si>
    <t>▲18</t>
    <phoneticPr fontId="8"/>
  </si>
  <si>
    <t>▲92</t>
    <phoneticPr fontId="8"/>
  </si>
  <si>
    <t>ｋ㎡</t>
    <phoneticPr fontId="8"/>
  </si>
  <si>
    <t xml:space="preserve">  </t>
    <phoneticPr fontId="8"/>
  </si>
  <si>
    <t>％</t>
    <phoneticPr fontId="8"/>
  </si>
  <si>
    <t>平成２６年１月３１日現在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</si>
  <si>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>▲60</t>
    <phoneticPr fontId="8"/>
  </si>
  <si>
    <t>▲17</t>
    <phoneticPr fontId="8"/>
  </si>
  <si>
    <t>▲517</t>
    <phoneticPr fontId="8"/>
  </si>
  <si>
    <t>▲100</t>
    <phoneticPr fontId="8"/>
  </si>
  <si>
    <t>ｋ㎡</t>
    <phoneticPr fontId="8"/>
  </si>
  <si>
    <t xml:space="preserve">  </t>
    <phoneticPr fontId="8"/>
  </si>
  <si>
    <t>％</t>
    <phoneticPr fontId="8"/>
  </si>
  <si>
    <t>平成２６年２月２８日現在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</si>
  <si>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>▲46</t>
    <phoneticPr fontId="8"/>
  </si>
  <si>
    <t>▲12</t>
    <phoneticPr fontId="8"/>
  </si>
  <si>
    <t>▲522</t>
    <phoneticPr fontId="8"/>
  </si>
  <si>
    <t>▲88</t>
    <phoneticPr fontId="8"/>
  </si>
  <si>
    <t>ｋ㎡</t>
    <phoneticPr fontId="8"/>
  </si>
  <si>
    <t xml:space="preserve">  </t>
    <phoneticPr fontId="8"/>
  </si>
  <si>
    <t>％</t>
    <phoneticPr fontId="8"/>
  </si>
  <si>
    <t>平成２６年３月３１日現在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</si>
  <si>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>▲94</t>
    <phoneticPr fontId="8"/>
  </si>
  <si>
    <t>▲1</t>
    <phoneticPr fontId="8"/>
  </si>
  <si>
    <t>▲479</t>
    <phoneticPr fontId="8"/>
  </si>
  <si>
    <t>▲77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</si>
</sst>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38" fontId="10" fillId="0" borderId="0" xfId="2" applyFont="1">
      <alignment vertical="center"/>
    </xf>
    <xf numFmtId="38" fontId="10" fillId="0" borderId="0" xfId="2" applyFont="1" applyAlignment="1">
      <alignment horizontal="center" vertical="center"/>
    </xf>
    <xf numFmtId="38" fontId="11" fillId="0" borderId="0" xfId="2" applyFont="1" applyAlignment="1">
      <alignment horizontal="right" vertical="center"/>
    </xf>
    <xf numFmtId="38" fontId="10" fillId="0" borderId="0" xfId="2" applyFont="1" applyAlignment="1">
      <alignment horizontal="right" vertical="center"/>
    </xf>
    <xf numFmtId="38" fontId="10" fillId="0" borderId="0" xfId="2" applyFont="1" applyAlignment="1">
      <alignment horizontal="left" vertical="center"/>
    </xf>
    <xf numFmtId="38" fontId="12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>
      <alignment vertical="center"/>
    </xf>
    <xf numFmtId="38" fontId="12" fillId="0" borderId="1" xfId="2" applyFont="1" applyBorder="1">
      <alignment vertical="center"/>
    </xf>
    <xf numFmtId="10" fontId="12" fillId="0" borderId="1" xfId="2" applyNumberFormat="1" applyFont="1" applyBorder="1">
      <alignment vertical="center"/>
    </xf>
    <xf numFmtId="38" fontId="10" fillId="0" borderId="0" xfId="2" applyFont="1" applyAlignment="1">
      <alignment vertical="center"/>
    </xf>
    <xf numFmtId="38" fontId="10" fillId="0" borderId="0" xfId="2" applyFont="1" applyAlignment="1">
      <alignment horizontal="left" vertical="center" indent="1"/>
    </xf>
    <xf numFmtId="38" fontId="10" fillId="0" borderId="0" xfId="2" applyFont="1" applyAlignment="1">
      <alignment horizontal="left" vertical="center"/>
    </xf>
    <xf numFmtId="38" fontId="10" fillId="0" borderId="0" xfId="2" applyFont="1" applyAlignment="1">
      <alignment horizontal="right" vertical="center"/>
    </xf>
    <xf numFmtId="38" fontId="12" fillId="0" borderId="1" xfId="2" applyFont="1" applyBorder="1" applyAlignment="1">
      <alignment horizontal="center" vertical="center"/>
    </xf>
    <xf numFmtId="38" fontId="10" fillId="0" borderId="0" xfId="2" applyFont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38" fontId="10" fillId="0" borderId="0" xfId="2" applyFont="1" applyAlignment="1">
      <alignment horizontal="left" vertical="center"/>
    </xf>
    <xf numFmtId="38" fontId="10" fillId="0" borderId="0" xfId="2" applyFont="1" applyAlignment="1">
      <alignment horizontal="right" vertical="center"/>
    </xf>
    <xf numFmtId="38" fontId="10" fillId="0" borderId="0" xfId="2" applyFont="1" applyAlignment="1">
      <alignment horizontal="center" vertical="center"/>
    </xf>
    <xf numFmtId="38" fontId="12" fillId="0" borderId="1" xfId="2" applyFont="1" applyBorder="1" applyAlignment="1">
      <alignment horizontal="center" vertical="center"/>
    </xf>
    <xf numFmtId="38" fontId="10" fillId="0" borderId="0" xfId="2" applyFont="1" applyAlignment="1">
      <alignment horizontal="right" vertical="center"/>
    </xf>
    <xf numFmtId="38" fontId="10" fillId="0" borderId="0" xfId="2" applyFont="1" applyAlignment="1">
      <alignment horizontal="center" vertical="center"/>
    </xf>
    <xf numFmtId="38" fontId="12" fillId="0" borderId="1" xfId="2" applyFont="1" applyBorder="1" applyAlignment="1">
      <alignment horizontal="center" vertical="center"/>
    </xf>
    <xf numFmtId="38" fontId="10" fillId="0" borderId="0" xfId="2" applyFont="1" applyAlignment="1">
      <alignment horizontal="left" vertical="center"/>
    </xf>
    <xf numFmtId="38" fontId="10" fillId="0" borderId="0" xfId="2" applyFont="1" applyAlignment="1">
      <alignment horizontal="left" vertical="center"/>
    </xf>
    <xf numFmtId="38" fontId="10" fillId="0" borderId="0" xfId="2" applyFont="1" applyAlignment="1">
      <alignment horizontal="right" vertical="center"/>
    </xf>
    <xf numFmtId="38" fontId="10" fillId="0" borderId="0" xfId="2" applyFont="1" applyAlignment="1">
      <alignment horizontal="center" vertical="center"/>
    </xf>
    <xf numFmtId="38" fontId="12" fillId="0" borderId="1" xfId="2" applyFont="1" applyBorder="1" applyAlignment="1">
      <alignment horizontal="center" vertical="center"/>
    </xf>
    <xf numFmtId="38" fontId="10" fillId="0" borderId="0" xfId="2" applyFont="1" applyAlignment="1">
      <alignment horizontal="left" vertical="center"/>
    </xf>
    <xf numFmtId="38" fontId="10" fillId="0" borderId="0" xfId="2" applyFont="1" applyAlignment="1">
      <alignment horizontal="right" vertical="center"/>
    </xf>
    <xf numFmtId="38" fontId="10" fillId="0" borderId="0" xfId="2" applyFont="1" applyAlignment="1">
      <alignment horizontal="center" vertical="center"/>
    </xf>
    <xf numFmtId="38" fontId="12" fillId="0" borderId="1" xfId="2" applyFont="1" applyBorder="1" applyAlignment="1">
      <alignment horizontal="center" vertical="center"/>
    </xf>
    <xf numFmtId="38" fontId="10" fillId="0" borderId="0" xfId="2" applyFont="1" applyAlignment="1">
      <alignment horizontal="left" vertical="center"/>
    </xf>
    <xf numFmtId="38" fontId="10" fillId="0" borderId="0" xfId="2" applyFont="1" applyAlignment="1">
      <alignment horizontal="right" vertical="center"/>
    </xf>
    <xf numFmtId="38" fontId="10" fillId="0" borderId="0" xfId="2" applyFont="1" applyAlignment="1">
      <alignment horizontal="center" vertical="center"/>
    </xf>
    <xf numFmtId="38" fontId="12" fillId="0" borderId="1" xfId="2" applyFont="1" applyBorder="1" applyAlignment="1">
      <alignment horizontal="center" vertical="center"/>
    </xf>
    <xf numFmtId="38" fontId="12" fillId="0" borderId="10" xfId="2" applyFont="1" applyBorder="1" applyAlignment="1">
      <alignment horizontal="right" vertical="center"/>
    </xf>
    <xf numFmtId="38" fontId="12" fillId="0" borderId="11" xfId="2" applyFont="1" applyBorder="1" applyAlignment="1">
      <alignment horizontal="right" vertical="center"/>
    </xf>
    <xf numFmtId="38" fontId="12" fillId="0" borderId="12" xfId="2" applyFont="1" applyBorder="1" applyAlignment="1">
      <alignment horizontal="right" vertical="center"/>
    </xf>
    <xf numFmtId="38" fontId="12" fillId="0" borderId="7" xfId="2" applyFont="1" applyBorder="1" applyAlignment="1">
      <alignment horizontal="right" vertical="center"/>
    </xf>
    <xf numFmtId="38" fontId="12" fillId="0" borderId="0" xfId="2" applyFont="1" applyBorder="1" applyAlignment="1">
      <alignment horizontal="right" vertical="center"/>
    </xf>
    <xf numFmtId="38" fontId="12" fillId="0" borderId="9" xfId="2" applyFont="1" applyBorder="1" applyAlignment="1">
      <alignment horizontal="right" vertical="center"/>
    </xf>
    <xf numFmtId="38" fontId="12" fillId="0" borderId="7" xfId="2" applyFont="1" applyBorder="1" applyAlignment="1">
      <alignment horizontal="left" vertical="center"/>
    </xf>
    <xf numFmtId="38" fontId="12" fillId="0" borderId="0" xfId="2" applyFont="1" applyBorder="1" applyAlignment="1">
      <alignment horizontal="left" vertical="center"/>
    </xf>
    <xf numFmtId="38" fontId="12" fillId="0" borderId="9" xfId="2" applyFont="1" applyBorder="1" applyAlignment="1">
      <alignment horizontal="left" vertical="center"/>
    </xf>
    <xf numFmtId="38" fontId="10" fillId="0" borderId="0" xfId="2" applyFont="1" applyAlignment="1">
      <alignment horizontal="right" vertical="center"/>
    </xf>
    <xf numFmtId="38" fontId="9" fillId="0" borderId="0" xfId="2" applyFont="1" applyAlignment="1">
      <alignment horizontal="center" vertical="center"/>
    </xf>
    <xf numFmtId="38" fontId="10" fillId="0" borderId="0" xfId="2" applyFont="1" applyAlignment="1">
      <alignment horizontal="center" vertical="center"/>
    </xf>
    <xf numFmtId="38" fontId="12" fillId="0" borderId="10" xfId="2" applyFont="1" applyBorder="1" applyAlignment="1">
      <alignment horizontal="left" vertical="center"/>
    </xf>
    <xf numFmtId="38" fontId="12" fillId="0" borderId="11" xfId="2" applyFont="1" applyBorder="1" applyAlignment="1">
      <alignment horizontal="left" vertical="center"/>
    </xf>
    <xf numFmtId="38" fontId="12" fillId="0" borderId="12" xfId="2" applyFont="1" applyBorder="1" applyAlignment="1">
      <alignment horizontal="left" vertical="center"/>
    </xf>
    <xf numFmtId="38" fontId="12" fillId="0" borderId="6" xfId="2" applyFont="1" applyBorder="1" applyAlignment="1">
      <alignment horizontal="center" vertical="center"/>
    </xf>
    <xf numFmtId="38" fontId="12" fillId="0" borderId="13" xfId="2" applyFont="1" applyBorder="1" applyAlignment="1">
      <alignment horizontal="center" vertical="center"/>
    </xf>
    <xf numFmtId="38" fontId="12" fillId="0" borderId="14" xfId="2" applyFont="1" applyBorder="1" applyAlignment="1">
      <alignment horizontal="center" vertical="center"/>
    </xf>
    <xf numFmtId="38" fontId="12" fillId="0" borderId="1" xfId="2" applyFont="1" applyBorder="1" applyAlignment="1">
      <alignment horizontal="center" vertical="center"/>
    </xf>
    <xf numFmtId="38" fontId="12" fillId="0" borderId="5" xfId="2" applyFont="1" applyBorder="1" applyAlignment="1">
      <alignment horizontal="right" vertical="center"/>
    </xf>
    <xf numFmtId="38" fontId="12" fillId="0" borderId="4" xfId="2" applyFont="1" applyBorder="1" applyAlignment="1">
      <alignment horizontal="right" vertical="center"/>
    </xf>
    <xf numFmtId="38" fontId="12" fillId="0" borderId="8" xfId="2" applyFont="1" applyBorder="1" applyAlignment="1">
      <alignment horizontal="right" vertical="center"/>
    </xf>
    <xf numFmtId="38" fontId="12" fillId="0" borderId="3" xfId="2" applyFont="1" applyBorder="1" applyAlignment="1">
      <alignment horizontal="right" vertical="center"/>
    </xf>
    <xf numFmtId="38" fontId="12" fillId="0" borderId="15" xfId="2" applyFont="1" applyBorder="1" applyAlignment="1">
      <alignment horizontal="right" vertical="center"/>
    </xf>
    <xf numFmtId="38" fontId="12" fillId="0" borderId="2" xfId="2" applyFont="1" applyBorder="1" applyAlignment="1">
      <alignment horizontal="right" vertical="center"/>
    </xf>
    <xf numFmtId="40" fontId="10" fillId="0" borderId="0" xfId="2" applyNumberFormat="1" applyFont="1" applyAlignment="1">
      <alignment horizontal="right" vertical="center"/>
    </xf>
    <xf numFmtId="38" fontId="12" fillId="0" borderId="7" xfId="2" applyNumberFormat="1" applyFont="1" applyBorder="1" applyAlignment="1">
      <alignment horizontal="right" vertical="center"/>
    </xf>
    <xf numFmtId="38" fontId="12" fillId="0" borderId="8" xfId="2" applyFont="1" applyBorder="1" applyAlignment="1">
      <alignment horizontal="left" vertical="center"/>
    </xf>
    <xf numFmtId="38" fontId="12" fillId="0" borderId="3" xfId="2" applyFont="1" applyBorder="1" applyAlignment="1">
      <alignment horizontal="left" vertical="center"/>
    </xf>
    <xf numFmtId="38" fontId="12" fillId="0" borderId="15" xfId="2" applyFont="1" applyBorder="1" applyAlignment="1">
      <alignment horizontal="left" vertical="center"/>
    </xf>
    <xf numFmtId="0" fontId="10" fillId="0" borderId="0" xfId="1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 shrinkToFit="1"/>
    </xf>
    <xf numFmtId="38" fontId="10" fillId="0" borderId="0" xfId="2" applyFont="1" applyAlignment="1">
      <alignment horizontal="left" vertical="center"/>
    </xf>
  </cellXfs>
  <cellStyles count="10">
    <cellStyle name="パーセント" xfId="1" builtinId="5"/>
    <cellStyle name="桁区切り" xfId="2" builtinId="6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 7" xfId="8"/>
    <cellStyle name="標準 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zoomScaleNormal="100" workbookViewId="0">
      <selection activeCell="AT15" sqref="AT1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" customWidth="1"/>
    <col min="45" max="47" width="8.75" style="1" customWidth="1"/>
    <col min="48" max="16384" width="9" style="1"/>
  </cols>
  <sheetData>
    <row r="1" spans="2:44" ht="21" customHeight="1"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4"/>
      <c r="H3" s="4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2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2"/>
      <c r="H4" s="11"/>
      <c r="I4" s="47" t="s">
        <v>62</v>
      </c>
      <c r="J4" s="47"/>
      <c r="K4" s="47"/>
      <c r="L4" s="47">
        <v>11525</v>
      </c>
      <c r="M4" s="47"/>
      <c r="N4" s="47"/>
      <c r="O4" s="5"/>
      <c r="P4" s="5"/>
      <c r="Q4" s="71" t="s">
        <v>65</v>
      </c>
      <c r="R4" s="71"/>
      <c r="S4" s="71"/>
      <c r="T4" s="63">
        <v>118.3</v>
      </c>
      <c r="U4" s="63"/>
      <c r="V4" s="63"/>
      <c r="W4" s="63"/>
      <c r="X4" s="5" t="s">
        <v>69</v>
      </c>
      <c r="Y4" s="5"/>
      <c r="Z4" s="5"/>
      <c r="AF4" s="8"/>
      <c r="AH4" s="2"/>
      <c r="AK4" s="4"/>
      <c r="AL4" s="2"/>
      <c r="AM4" s="5"/>
      <c r="AP4" s="4"/>
    </row>
    <row r="5" spans="2:44" ht="18.75" customHeight="1">
      <c r="Z5" s="2"/>
      <c r="AA5" s="2"/>
      <c r="AB5" s="2"/>
      <c r="AC5" s="2"/>
      <c r="AD5" s="47" t="s">
        <v>70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1751</v>
      </c>
      <c r="G8" s="39"/>
      <c r="H8" s="40"/>
      <c r="I8" s="38">
        <v>1938</v>
      </c>
      <c r="J8" s="39"/>
      <c r="K8" s="40"/>
      <c r="L8" s="38">
        <v>2156</v>
      </c>
      <c r="M8" s="39"/>
      <c r="N8" s="40"/>
      <c r="O8" s="38">
        <f t="shared" ref="O8:O32" si="0">I8+L8</f>
        <v>4094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506</v>
      </c>
      <c r="AB8" s="39"/>
      <c r="AC8" s="39"/>
      <c r="AD8" s="39"/>
      <c r="AE8" s="38">
        <v>609</v>
      </c>
      <c r="AF8" s="39"/>
      <c r="AG8" s="39"/>
      <c r="AH8" s="40"/>
      <c r="AI8" s="39">
        <v>648</v>
      </c>
      <c r="AJ8" s="39"/>
      <c r="AK8" s="39"/>
      <c r="AL8" s="40"/>
      <c r="AM8" s="57">
        <f t="shared" ref="AM8:AM30" si="1">AE8+AI8</f>
        <v>1257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84</v>
      </c>
      <c r="G9" s="42"/>
      <c r="H9" s="43"/>
      <c r="I9" s="41">
        <v>81</v>
      </c>
      <c r="J9" s="42"/>
      <c r="K9" s="43"/>
      <c r="L9" s="41">
        <v>75</v>
      </c>
      <c r="M9" s="42"/>
      <c r="N9" s="43"/>
      <c r="O9" s="41">
        <f t="shared" si="0"/>
        <v>156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65</v>
      </c>
      <c r="AB9" s="42"/>
      <c r="AC9" s="42"/>
      <c r="AD9" s="43"/>
      <c r="AE9" s="41">
        <v>76</v>
      </c>
      <c r="AF9" s="42"/>
      <c r="AG9" s="42"/>
      <c r="AH9" s="43"/>
      <c r="AI9" s="42">
        <v>82</v>
      </c>
      <c r="AJ9" s="42"/>
      <c r="AK9" s="42"/>
      <c r="AL9" s="43"/>
      <c r="AM9" s="58">
        <f t="shared" si="1"/>
        <v>158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230</v>
      </c>
      <c r="G10" s="42"/>
      <c r="H10" s="43"/>
      <c r="I10" s="41">
        <v>226</v>
      </c>
      <c r="J10" s="42"/>
      <c r="K10" s="43"/>
      <c r="L10" s="41">
        <v>248</v>
      </c>
      <c r="M10" s="42"/>
      <c r="N10" s="43"/>
      <c r="O10" s="41">
        <f t="shared" si="0"/>
        <v>474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297</v>
      </c>
      <c r="AB10" s="42"/>
      <c r="AC10" s="42"/>
      <c r="AD10" s="43"/>
      <c r="AE10" s="41">
        <v>329</v>
      </c>
      <c r="AF10" s="42"/>
      <c r="AG10" s="42"/>
      <c r="AH10" s="43"/>
      <c r="AI10" s="42">
        <v>342</v>
      </c>
      <c r="AJ10" s="42"/>
      <c r="AK10" s="42"/>
      <c r="AL10" s="43"/>
      <c r="AM10" s="58">
        <f t="shared" si="1"/>
        <v>671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111</v>
      </c>
      <c r="G11" s="42"/>
      <c r="H11" s="43"/>
      <c r="I11" s="41">
        <v>105</v>
      </c>
      <c r="J11" s="42"/>
      <c r="K11" s="43"/>
      <c r="L11" s="41">
        <v>135</v>
      </c>
      <c r="M11" s="42"/>
      <c r="N11" s="43"/>
      <c r="O11" s="41">
        <f t="shared" si="0"/>
        <v>240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436</v>
      </c>
      <c r="AB11" s="42"/>
      <c r="AC11" s="42"/>
      <c r="AD11" s="43"/>
      <c r="AE11" s="41">
        <v>510</v>
      </c>
      <c r="AF11" s="42"/>
      <c r="AG11" s="42"/>
      <c r="AH11" s="43"/>
      <c r="AI11" s="42">
        <v>574</v>
      </c>
      <c r="AJ11" s="42"/>
      <c r="AK11" s="42"/>
      <c r="AL11" s="43"/>
      <c r="AM11" s="58">
        <f t="shared" si="1"/>
        <v>1084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133</v>
      </c>
      <c r="G12" s="42"/>
      <c r="H12" s="43"/>
      <c r="I12" s="41">
        <v>142</v>
      </c>
      <c r="J12" s="42"/>
      <c r="K12" s="43"/>
      <c r="L12" s="41">
        <v>154</v>
      </c>
      <c r="M12" s="42"/>
      <c r="N12" s="43"/>
      <c r="O12" s="41">
        <f t="shared" si="0"/>
        <v>296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185</v>
      </c>
      <c r="AB12" s="42"/>
      <c r="AC12" s="42"/>
      <c r="AD12" s="43"/>
      <c r="AE12" s="41">
        <v>203</v>
      </c>
      <c r="AF12" s="42"/>
      <c r="AG12" s="42"/>
      <c r="AH12" s="43"/>
      <c r="AI12" s="42">
        <v>227</v>
      </c>
      <c r="AJ12" s="42"/>
      <c r="AK12" s="42"/>
      <c r="AL12" s="43"/>
      <c r="AM12" s="58">
        <f t="shared" si="1"/>
        <v>430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81</v>
      </c>
      <c r="G13" s="42"/>
      <c r="H13" s="43"/>
      <c r="I13" s="41">
        <v>88</v>
      </c>
      <c r="J13" s="42"/>
      <c r="K13" s="43"/>
      <c r="L13" s="41">
        <v>86</v>
      </c>
      <c r="M13" s="42"/>
      <c r="N13" s="43"/>
      <c r="O13" s="41">
        <f t="shared" si="0"/>
        <v>174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143</v>
      </c>
      <c r="AB13" s="42"/>
      <c r="AC13" s="42"/>
      <c r="AD13" s="43"/>
      <c r="AE13" s="41">
        <v>156</v>
      </c>
      <c r="AF13" s="42"/>
      <c r="AG13" s="42"/>
      <c r="AH13" s="43"/>
      <c r="AI13" s="42">
        <v>155</v>
      </c>
      <c r="AJ13" s="42"/>
      <c r="AK13" s="42"/>
      <c r="AL13" s="43"/>
      <c r="AM13" s="58">
        <f t="shared" si="1"/>
        <v>311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8</v>
      </c>
      <c r="G14" s="42"/>
      <c r="H14" s="43"/>
      <c r="I14" s="41">
        <v>6</v>
      </c>
      <c r="J14" s="42"/>
      <c r="K14" s="43"/>
      <c r="L14" s="41">
        <v>5</v>
      </c>
      <c r="M14" s="42"/>
      <c r="N14" s="43"/>
      <c r="O14" s="41">
        <f t="shared" si="0"/>
        <v>11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1518</v>
      </c>
      <c r="AB14" s="42"/>
      <c r="AC14" s="42"/>
      <c r="AD14" s="43"/>
      <c r="AE14" s="41">
        <v>1568</v>
      </c>
      <c r="AF14" s="42"/>
      <c r="AG14" s="42"/>
      <c r="AH14" s="43"/>
      <c r="AI14" s="42">
        <v>1750</v>
      </c>
      <c r="AJ14" s="42"/>
      <c r="AK14" s="42"/>
      <c r="AL14" s="43"/>
      <c r="AM14" s="58">
        <f t="shared" si="1"/>
        <v>3318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259</v>
      </c>
      <c r="G15" s="42"/>
      <c r="H15" s="43"/>
      <c r="I15" s="41">
        <v>273</v>
      </c>
      <c r="J15" s="42"/>
      <c r="K15" s="43"/>
      <c r="L15" s="41">
        <v>321</v>
      </c>
      <c r="M15" s="42"/>
      <c r="N15" s="43"/>
      <c r="O15" s="41">
        <f t="shared" si="0"/>
        <v>594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9</v>
      </c>
      <c r="AB15" s="42"/>
      <c r="AC15" s="42"/>
      <c r="AD15" s="43"/>
      <c r="AE15" s="41">
        <v>6</v>
      </c>
      <c r="AF15" s="42"/>
      <c r="AG15" s="42"/>
      <c r="AH15" s="43"/>
      <c r="AI15" s="42">
        <v>7</v>
      </c>
      <c r="AJ15" s="42"/>
      <c r="AK15" s="42"/>
      <c r="AL15" s="43"/>
      <c r="AM15" s="58">
        <f t="shared" si="1"/>
        <v>13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253</v>
      </c>
      <c r="G16" s="42"/>
      <c r="H16" s="43"/>
      <c r="I16" s="41">
        <v>250</v>
      </c>
      <c r="J16" s="42"/>
      <c r="K16" s="43"/>
      <c r="L16" s="41">
        <v>292</v>
      </c>
      <c r="M16" s="42"/>
      <c r="N16" s="43"/>
      <c r="O16" s="41">
        <f t="shared" si="0"/>
        <v>542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64</v>
      </c>
      <c r="AB16" s="42"/>
      <c r="AC16" s="42"/>
      <c r="AD16" s="43"/>
      <c r="AE16" s="41">
        <v>58</v>
      </c>
      <c r="AF16" s="42"/>
      <c r="AG16" s="42"/>
      <c r="AH16" s="43"/>
      <c r="AI16" s="42">
        <v>64</v>
      </c>
      <c r="AJ16" s="42"/>
      <c r="AK16" s="42"/>
      <c r="AL16" s="43"/>
      <c r="AM16" s="58">
        <f t="shared" si="1"/>
        <v>122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95</v>
      </c>
      <c r="G17" s="42"/>
      <c r="H17" s="43"/>
      <c r="I17" s="41">
        <v>132</v>
      </c>
      <c r="J17" s="42"/>
      <c r="K17" s="43"/>
      <c r="L17" s="41">
        <v>168</v>
      </c>
      <c r="M17" s="42"/>
      <c r="N17" s="43"/>
      <c r="O17" s="41">
        <f t="shared" si="0"/>
        <v>300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287</v>
      </c>
      <c r="AB17" s="42"/>
      <c r="AC17" s="42"/>
      <c r="AD17" s="43"/>
      <c r="AE17" s="41">
        <v>250</v>
      </c>
      <c r="AF17" s="42"/>
      <c r="AG17" s="42"/>
      <c r="AH17" s="43"/>
      <c r="AI17" s="42">
        <v>326</v>
      </c>
      <c r="AJ17" s="42"/>
      <c r="AK17" s="42"/>
      <c r="AL17" s="43"/>
      <c r="AM17" s="58">
        <f t="shared" si="1"/>
        <v>576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160</v>
      </c>
      <c r="G18" s="42"/>
      <c r="H18" s="43"/>
      <c r="I18" s="41">
        <v>208</v>
      </c>
      <c r="J18" s="42"/>
      <c r="K18" s="43"/>
      <c r="L18" s="41">
        <v>216</v>
      </c>
      <c r="M18" s="42"/>
      <c r="N18" s="43"/>
      <c r="O18" s="41">
        <f t="shared" si="0"/>
        <v>424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258</v>
      </c>
      <c r="AB18" s="42"/>
      <c r="AC18" s="42"/>
      <c r="AD18" s="43"/>
      <c r="AE18" s="41">
        <v>203</v>
      </c>
      <c r="AF18" s="42"/>
      <c r="AG18" s="42"/>
      <c r="AH18" s="43"/>
      <c r="AI18" s="42">
        <v>247</v>
      </c>
      <c r="AJ18" s="42"/>
      <c r="AK18" s="42"/>
      <c r="AL18" s="43"/>
      <c r="AM18" s="58">
        <f t="shared" si="1"/>
        <v>450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172</v>
      </c>
      <c r="G19" s="42"/>
      <c r="H19" s="43"/>
      <c r="I19" s="41">
        <v>165</v>
      </c>
      <c r="J19" s="42"/>
      <c r="K19" s="43"/>
      <c r="L19" s="41">
        <v>185</v>
      </c>
      <c r="M19" s="42"/>
      <c r="N19" s="43"/>
      <c r="O19" s="41">
        <f t="shared" si="0"/>
        <v>350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66</v>
      </c>
      <c r="AF19" s="42"/>
      <c r="AG19" s="42"/>
      <c r="AH19" s="43"/>
      <c r="AI19" s="42">
        <v>78</v>
      </c>
      <c r="AJ19" s="42"/>
      <c r="AK19" s="42"/>
      <c r="AL19" s="43"/>
      <c r="AM19" s="58">
        <f t="shared" si="1"/>
        <v>144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81</v>
      </c>
      <c r="G20" s="42"/>
      <c r="H20" s="43"/>
      <c r="I20" s="41">
        <v>82</v>
      </c>
      <c r="J20" s="42"/>
      <c r="K20" s="43"/>
      <c r="L20" s="41">
        <v>77</v>
      </c>
      <c r="M20" s="42"/>
      <c r="N20" s="43"/>
      <c r="O20" s="41">
        <f t="shared" si="0"/>
        <v>159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135</v>
      </c>
      <c r="AB20" s="42"/>
      <c r="AC20" s="42"/>
      <c r="AD20" s="43"/>
      <c r="AE20" s="41">
        <v>121</v>
      </c>
      <c r="AF20" s="42"/>
      <c r="AG20" s="42"/>
      <c r="AH20" s="43"/>
      <c r="AI20" s="42">
        <v>167</v>
      </c>
      <c r="AJ20" s="42"/>
      <c r="AK20" s="42"/>
      <c r="AL20" s="43"/>
      <c r="AM20" s="58">
        <f t="shared" si="1"/>
        <v>288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65</v>
      </c>
      <c r="G21" s="42"/>
      <c r="H21" s="43"/>
      <c r="I21" s="41">
        <v>50</v>
      </c>
      <c r="J21" s="42"/>
      <c r="K21" s="43"/>
      <c r="L21" s="41">
        <v>64</v>
      </c>
      <c r="M21" s="42"/>
      <c r="N21" s="43"/>
      <c r="O21" s="41">
        <f t="shared" si="0"/>
        <v>114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152</v>
      </c>
      <c r="AB21" s="42"/>
      <c r="AC21" s="42"/>
      <c r="AD21" s="43"/>
      <c r="AE21" s="41">
        <v>148</v>
      </c>
      <c r="AF21" s="42"/>
      <c r="AG21" s="42"/>
      <c r="AH21" s="43"/>
      <c r="AI21" s="42">
        <v>165</v>
      </c>
      <c r="AJ21" s="42"/>
      <c r="AK21" s="42"/>
      <c r="AL21" s="43"/>
      <c r="AM21" s="58">
        <f t="shared" si="1"/>
        <v>313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46</v>
      </c>
      <c r="G22" s="42"/>
      <c r="H22" s="43"/>
      <c r="I22" s="41">
        <v>41</v>
      </c>
      <c r="J22" s="42"/>
      <c r="K22" s="43"/>
      <c r="L22" s="41">
        <v>46</v>
      </c>
      <c r="M22" s="42"/>
      <c r="N22" s="43"/>
      <c r="O22" s="41">
        <f t="shared" si="0"/>
        <v>87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260</v>
      </c>
      <c r="AB22" s="42"/>
      <c r="AC22" s="42"/>
      <c r="AD22" s="43"/>
      <c r="AE22" s="41">
        <v>281</v>
      </c>
      <c r="AF22" s="42"/>
      <c r="AG22" s="42"/>
      <c r="AH22" s="43"/>
      <c r="AI22" s="42">
        <v>331</v>
      </c>
      <c r="AJ22" s="42"/>
      <c r="AK22" s="42"/>
      <c r="AL22" s="43"/>
      <c r="AM22" s="58">
        <f t="shared" si="1"/>
        <v>612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198</v>
      </c>
      <c r="G23" s="42"/>
      <c r="H23" s="43"/>
      <c r="I23" s="41">
        <v>183</v>
      </c>
      <c r="J23" s="42"/>
      <c r="K23" s="43"/>
      <c r="L23" s="41">
        <v>207</v>
      </c>
      <c r="M23" s="42"/>
      <c r="N23" s="43"/>
      <c r="O23" s="41">
        <f t="shared" si="0"/>
        <v>390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25</v>
      </c>
      <c r="AB23" s="42"/>
      <c r="AC23" s="42"/>
      <c r="AD23" s="43"/>
      <c r="AE23" s="41">
        <v>18</v>
      </c>
      <c r="AF23" s="42"/>
      <c r="AG23" s="42"/>
      <c r="AH23" s="43"/>
      <c r="AI23" s="42">
        <v>19</v>
      </c>
      <c r="AJ23" s="42"/>
      <c r="AK23" s="42"/>
      <c r="AL23" s="43"/>
      <c r="AM23" s="58">
        <f t="shared" si="1"/>
        <v>37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236</v>
      </c>
      <c r="G24" s="42"/>
      <c r="H24" s="43"/>
      <c r="I24" s="41">
        <v>266</v>
      </c>
      <c r="J24" s="42"/>
      <c r="K24" s="43"/>
      <c r="L24" s="41">
        <v>268</v>
      </c>
      <c r="M24" s="42"/>
      <c r="N24" s="43"/>
      <c r="O24" s="41">
        <f t="shared" si="0"/>
        <v>534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160</v>
      </c>
      <c r="AB24" s="42"/>
      <c r="AC24" s="42"/>
      <c r="AD24" s="43"/>
      <c r="AE24" s="41">
        <v>162</v>
      </c>
      <c r="AF24" s="42"/>
      <c r="AG24" s="42"/>
      <c r="AH24" s="43"/>
      <c r="AI24" s="42">
        <v>175</v>
      </c>
      <c r="AJ24" s="42"/>
      <c r="AK24" s="42"/>
      <c r="AL24" s="43"/>
      <c r="AM24" s="58">
        <f t="shared" si="1"/>
        <v>337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214</v>
      </c>
      <c r="G25" s="42"/>
      <c r="H25" s="43"/>
      <c r="I25" s="41">
        <v>217</v>
      </c>
      <c r="J25" s="42"/>
      <c r="K25" s="43"/>
      <c r="L25" s="41">
        <v>231</v>
      </c>
      <c r="M25" s="42"/>
      <c r="N25" s="43"/>
      <c r="O25" s="41">
        <f t="shared" si="0"/>
        <v>448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236</v>
      </c>
      <c r="AB25" s="42"/>
      <c r="AC25" s="42"/>
      <c r="AD25" s="43"/>
      <c r="AE25" s="41">
        <v>200</v>
      </c>
      <c r="AF25" s="42"/>
      <c r="AG25" s="42"/>
      <c r="AH25" s="43"/>
      <c r="AI25" s="42">
        <v>206</v>
      </c>
      <c r="AJ25" s="42"/>
      <c r="AK25" s="42"/>
      <c r="AL25" s="43"/>
      <c r="AM25" s="58">
        <f t="shared" si="1"/>
        <v>406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171</v>
      </c>
      <c r="G26" s="42"/>
      <c r="H26" s="43"/>
      <c r="I26" s="41">
        <v>175</v>
      </c>
      <c r="J26" s="42"/>
      <c r="K26" s="43"/>
      <c r="L26" s="41">
        <v>212</v>
      </c>
      <c r="M26" s="42"/>
      <c r="N26" s="43"/>
      <c r="O26" s="41">
        <f t="shared" si="0"/>
        <v>387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171</v>
      </c>
      <c r="AB26" s="42"/>
      <c r="AC26" s="42"/>
      <c r="AD26" s="43"/>
      <c r="AE26" s="41">
        <v>163</v>
      </c>
      <c r="AF26" s="42"/>
      <c r="AG26" s="42"/>
      <c r="AH26" s="43"/>
      <c r="AI26" s="42">
        <v>176</v>
      </c>
      <c r="AJ26" s="42"/>
      <c r="AK26" s="42"/>
      <c r="AL26" s="43"/>
      <c r="AM26" s="58">
        <f t="shared" si="1"/>
        <v>339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155</v>
      </c>
      <c r="G27" s="42"/>
      <c r="H27" s="43"/>
      <c r="I27" s="41">
        <v>159</v>
      </c>
      <c r="J27" s="42"/>
      <c r="K27" s="43"/>
      <c r="L27" s="41">
        <v>184</v>
      </c>
      <c r="M27" s="42"/>
      <c r="N27" s="43"/>
      <c r="O27" s="41">
        <f t="shared" si="0"/>
        <v>343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198</v>
      </c>
      <c r="AB27" s="42"/>
      <c r="AC27" s="42"/>
      <c r="AD27" s="43"/>
      <c r="AE27" s="41">
        <v>181</v>
      </c>
      <c r="AF27" s="42"/>
      <c r="AG27" s="42"/>
      <c r="AH27" s="43"/>
      <c r="AI27" s="42">
        <v>167</v>
      </c>
      <c r="AJ27" s="42"/>
      <c r="AK27" s="42"/>
      <c r="AL27" s="43"/>
      <c r="AM27" s="58">
        <f t="shared" si="1"/>
        <v>348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74</v>
      </c>
      <c r="G28" s="42"/>
      <c r="H28" s="43"/>
      <c r="I28" s="41">
        <v>72</v>
      </c>
      <c r="J28" s="42"/>
      <c r="K28" s="43"/>
      <c r="L28" s="41">
        <v>85</v>
      </c>
      <c r="M28" s="42"/>
      <c r="N28" s="43"/>
      <c r="O28" s="41">
        <f t="shared" si="0"/>
        <v>157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240</v>
      </c>
      <c r="AB28" s="42"/>
      <c r="AC28" s="42"/>
      <c r="AD28" s="43"/>
      <c r="AE28" s="41">
        <v>218</v>
      </c>
      <c r="AF28" s="42"/>
      <c r="AG28" s="42"/>
      <c r="AH28" s="43"/>
      <c r="AI28" s="42">
        <v>257</v>
      </c>
      <c r="AJ28" s="42"/>
      <c r="AK28" s="42"/>
      <c r="AL28" s="43"/>
      <c r="AM28" s="58">
        <f t="shared" si="1"/>
        <v>475</v>
      </c>
      <c r="AN28" s="58"/>
      <c r="AO28" s="58"/>
      <c r="AP28" s="58"/>
      <c r="AR28" s="6"/>
      <c r="AS28" s="6" t="s">
        <v>49</v>
      </c>
      <c r="AT28" s="6" t="s">
        <v>50</v>
      </c>
      <c r="AU28" s="6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92</v>
      </c>
      <c r="G29" s="42"/>
      <c r="H29" s="43"/>
      <c r="I29" s="41">
        <v>85</v>
      </c>
      <c r="J29" s="42"/>
      <c r="K29" s="43"/>
      <c r="L29" s="41">
        <v>113</v>
      </c>
      <c r="M29" s="42"/>
      <c r="N29" s="43"/>
      <c r="O29" s="41">
        <f t="shared" si="0"/>
        <v>198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200</v>
      </c>
      <c r="AB29" s="42"/>
      <c r="AC29" s="42"/>
      <c r="AD29" s="43"/>
      <c r="AE29" s="41">
        <v>224</v>
      </c>
      <c r="AF29" s="42"/>
      <c r="AG29" s="42"/>
      <c r="AH29" s="43"/>
      <c r="AI29" s="42">
        <v>198</v>
      </c>
      <c r="AJ29" s="42"/>
      <c r="AK29" s="42"/>
      <c r="AL29" s="43"/>
      <c r="AM29" s="58">
        <f t="shared" si="1"/>
        <v>422</v>
      </c>
      <c r="AN29" s="58"/>
      <c r="AO29" s="58"/>
      <c r="AP29" s="58"/>
      <c r="AR29" s="6" t="s">
        <v>1</v>
      </c>
      <c r="AS29" s="9">
        <f>AE31</f>
        <v>13555</v>
      </c>
      <c r="AT29" s="9">
        <v>4035</v>
      </c>
      <c r="AU29" s="10">
        <f>IF(OR(AS29=0,AT29=0),"",ROUNDDOWN(AT29/AS29,4))</f>
        <v>0.29759999999999998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1522</v>
      </c>
      <c r="G30" s="42"/>
      <c r="H30" s="43"/>
      <c r="I30" s="41">
        <v>1671</v>
      </c>
      <c r="J30" s="42"/>
      <c r="K30" s="43"/>
      <c r="L30" s="41">
        <v>1799</v>
      </c>
      <c r="M30" s="42"/>
      <c r="N30" s="43"/>
      <c r="O30" s="41">
        <f t="shared" si="0"/>
        <v>3470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44</v>
      </c>
      <c r="AB30" s="42"/>
      <c r="AC30" s="42"/>
      <c r="AD30" s="43"/>
      <c r="AE30" s="41">
        <v>55</v>
      </c>
      <c r="AF30" s="42"/>
      <c r="AG30" s="42"/>
      <c r="AH30" s="43"/>
      <c r="AI30" s="42">
        <v>46</v>
      </c>
      <c r="AJ30" s="42"/>
      <c r="AK30" s="42"/>
      <c r="AL30" s="43"/>
      <c r="AM30" s="58">
        <f t="shared" si="1"/>
        <v>101</v>
      </c>
      <c r="AN30" s="58"/>
      <c r="AO30" s="58"/>
      <c r="AP30" s="58"/>
      <c r="AR30" s="6" t="s">
        <v>3</v>
      </c>
      <c r="AS30" s="9">
        <f>AI31</f>
        <v>14994</v>
      </c>
      <c r="AT30" s="9">
        <v>5684</v>
      </c>
      <c r="AU30" s="10">
        <f>IF(OR(AS30=0,AT30=0),"",ROUNDDOWN(AT30/AS30,4))</f>
        <v>0.379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569</v>
      </c>
      <c r="G31" s="42"/>
      <c r="H31" s="43"/>
      <c r="I31" s="41">
        <v>636</v>
      </c>
      <c r="J31" s="42"/>
      <c r="K31" s="43"/>
      <c r="L31" s="41">
        <v>710</v>
      </c>
      <c r="M31" s="42"/>
      <c r="N31" s="43"/>
      <c r="O31" s="41">
        <f t="shared" si="0"/>
        <v>1346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12903</v>
      </c>
      <c r="AB31" s="42"/>
      <c r="AC31" s="42"/>
      <c r="AD31" s="43"/>
      <c r="AE31" s="41">
        <f>SUM(I8:K32,AE8:AH30)</f>
        <v>13555</v>
      </c>
      <c r="AF31" s="42"/>
      <c r="AG31" s="42"/>
      <c r="AH31" s="43"/>
      <c r="AI31" s="41">
        <f>SUM(L8:N32,AI8:AL30)</f>
        <v>14994</v>
      </c>
      <c r="AJ31" s="42"/>
      <c r="AK31" s="42"/>
      <c r="AL31" s="43"/>
      <c r="AM31" s="58">
        <f>AE31+AI31</f>
        <v>28549</v>
      </c>
      <c r="AN31" s="58"/>
      <c r="AO31" s="58"/>
      <c r="AP31" s="58"/>
      <c r="AR31" s="6" t="s">
        <v>4</v>
      </c>
      <c r="AS31" s="9">
        <f>AM31</f>
        <v>28549</v>
      </c>
      <c r="AT31" s="9">
        <f>AT29+AT30</f>
        <v>9719</v>
      </c>
      <c r="AU31" s="10">
        <f>IF(OR(AS31=0,AT31=0),"",ROUNDDOWN(AT31/AS31,4))</f>
        <v>0.34039999999999998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474</v>
      </c>
      <c r="G32" s="60"/>
      <c r="H32" s="61"/>
      <c r="I32" s="59">
        <v>499</v>
      </c>
      <c r="J32" s="60"/>
      <c r="K32" s="61"/>
      <c r="L32" s="59">
        <v>550</v>
      </c>
      <c r="M32" s="60"/>
      <c r="N32" s="61"/>
      <c r="O32" s="59">
        <f t="shared" si="0"/>
        <v>1049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4" t="s">
        <v>59</v>
      </c>
      <c r="E34" s="70">
        <v>24</v>
      </c>
      <c r="F34" s="70"/>
      <c r="G34" s="1" t="s">
        <v>2</v>
      </c>
      <c r="L34" s="1" t="s">
        <v>60</v>
      </c>
      <c r="O34" s="69" t="s">
        <v>71</v>
      </c>
      <c r="P34" s="69"/>
      <c r="Q34" s="69"/>
      <c r="R34" s="69"/>
      <c r="S34" s="1" t="s">
        <v>2</v>
      </c>
      <c r="AG34" s="4" t="s">
        <v>61</v>
      </c>
      <c r="AH34" s="47">
        <f>AT31</f>
        <v>9719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4" t="s">
        <v>59</v>
      </c>
      <c r="E36" s="69">
        <v>39</v>
      </c>
      <c r="F36" s="69"/>
      <c r="G36" s="1" t="s">
        <v>62</v>
      </c>
      <c r="L36" s="1" t="s">
        <v>60</v>
      </c>
      <c r="O36" s="69">
        <v>74</v>
      </c>
      <c r="P36" s="69"/>
      <c r="Q36" s="69"/>
      <c r="R36" s="69"/>
      <c r="S36" s="1" t="s">
        <v>62</v>
      </c>
      <c r="Y36" s="1" t="s">
        <v>63</v>
      </c>
      <c r="AG36" s="4" t="s">
        <v>1</v>
      </c>
      <c r="AH36" s="47">
        <f>AT29</f>
        <v>4035</v>
      </c>
      <c r="AI36" s="47"/>
      <c r="AJ36" s="47"/>
      <c r="AK36" s="47"/>
      <c r="AL36" s="47"/>
      <c r="AM36" s="1" t="s">
        <v>2</v>
      </c>
    </row>
    <row r="37" spans="3:39" ht="6" customHeight="1">
      <c r="AG37" s="4"/>
    </row>
    <row r="38" spans="3:39" ht="18.75" customHeight="1">
      <c r="C38" s="5" t="s">
        <v>67</v>
      </c>
      <c r="AG38" s="4" t="s">
        <v>3</v>
      </c>
      <c r="AH38" s="47">
        <f>AT30</f>
        <v>5684</v>
      </c>
      <c r="AI38" s="47"/>
      <c r="AJ38" s="47"/>
      <c r="AK38" s="47"/>
      <c r="AL38" s="47"/>
      <c r="AM38" s="1" t="s">
        <v>2</v>
      </c>
    </row>
    <row r="39" spans="3:39" ht="6" customHeight="1">
      <c r="AG39" s="4"/>
    </row>
    <row r="40" spans="3:39" ht="18.75" customHeight="1">
      <c r="C40" s="12" t="s">
        <v>68</v>
      </c>
      <c r="AG40" s="4" t="s">
        <v>51</v>
      </c>
      <c r="AH40" s="68">
        <f>IF(OR(AH34=0,AM31=0),"",ROUNDDOWN(AH34/AM31*100,2))</f>
        <v>34.04</v>
      </c>
      <c r="AI40" s="68"/>
      <c r="AJ40" s="68"/>
      <c r="AK40" s="68"/>
      <c r="AL40" s="68"/>
      <c r="AM40" s="1" t="s">
        <v>64</v>
      </c>
    </row>
  </sheetData>
  <mergeCells count="283">
    <mergeCell ref="AD3:AE3"/>
    <mergeCell ref="I3:K3"/>
    <mergeCell ref="I4:K4"/>
    <mergeCell ref="L3:N3"/>
    <mergeCell ref="L4:N4"/>
    <mergeCell ref="I29:K29"/>
    <mergeCell ref="L32:N32"/>
    <mergeCell ref="I28:K28"/>
    <mergeCell ref="L28:N28"/>
    <mergeCell ref="L24:N24"/>
    <mergeCell ref="L18:N18"/>
    <mergeCell ref="L31:N31"/>
    <mergeCell ref="O31:R31"/>
    <mergeCell ref="S31:Z31"/>
    <mergeCell ref="Q3:R3"/>
    <mergeCell ref="W3:X3"/>
    <mergeCell ref="S3:V3"/>
    <mergeCell ref="Q4:S4"/>
    <mergeCell ref="O29:R29"/>
    <mergeCell ref="O3:P3"/>
    <mergeCell ref="O24:R24"/>
    <mergeCell ref="S24:Z24"/>
    <mergeCell ref="O30:R30"/>
    <mergeCell ref="S30:Z30"/>
    <mergeCell ref="AH34:AL34"/>
    <mergeCell ref="B32:E32"/>
    <mergeCell ref="AA32:AD32"/>
    <mergeCell ref="F32:H32"/>
    <mergeCell ref="I32:K32"/>
    <mergeCell ref="AH40:AL40"/>
    <mergeCell ref="E36:F36"/>
    <mergeCell ref="AH38:AL38"/>
    <mergeCell ref="O36:R36"/>
    <mergeCell ref="AH36:AL36"/>
    <mergeCell ref="E34:F34"/>
    <mergeCell ref="O34:R34"/>
    <mergeCell ref="S32:Z32"/>
    <mergeCell ref="O32:R32"/>
    <mergeCell ref="T4:W4"/>
    <mergeCell ref="Z3:AC3"/>
    <mergeCell ref="AI31:AL31"/>
    <mergeCell ref="AM32:AP32"/>
    <mergeCell ref="AA30:AD30"/>
    <mergeCell ref="AE30:AH30"/>
    <mergeCell ref="AI30:AL30"/>
    <mergeCell ref="AM30:AP30"/>
    <mergeCell ref="AA31:AD31"/>
    <mergeCell ref="AM31:AP31"/>
    <mergeCell ref="AM28:AP28"/>
    <mergeCell ref="AA27:AD27"/>
    <mergeCell ref="AE27:AH27"/>
    <mergeCell ref="AM29:AP29"/>
    <mergeCell ref="AM22:AP22"/>
    <mergeCell ref="S21:Z21"/>
    <mergeCell ref="AA21:AD21"/>
    <mergeCell ref="AE21:AH21"/>
    <mergeCell ref="AM20:AP20"/>
    <mergeCell ref="AE20:AH20"/>
    <mergeCell ref="AI21:AL21"/>
    <mergeCell ref="AM21:AP21"/>
    <mergeCell ref="AI20:AL20"/>
    <mergeCell ref="AI18:AL18"/>
    <mergeCell ref="O28:R28"/>
    <mergeCell ref="S28:Z28"/>
    <mergeCell ref="AE32:AH32"/>
    <mergeCell ref="AI32:AL32"/>
    <mergeCell ref="B28:E28"/>
    <mergeCell ref="F28:H28"/>
    <mergeCell ref="AA28:AD28"/>
    <mergeCell ref="AE28:AH28"/>
    <mergeCell ref="AI28:AL28"/>
    <mergeCell ref="B31:E31"/>
    <mergeCell ref="F31:H31"/>
    <mergeCell ref="I31:K31"/>
    <mergeCell ref="L29:N29"/>
    <mergeCell ref="B29:E29"/>
    <mergeCell ref="F29:H29"/>
    <mergeCell ref="B30:E30"/>
    <mergeCell ref="F30:H30"/>
    <mergeCell ref="I30:K30"/>
    <mergeCell ref="L30:N30"/>
    <mergeCell ref="S29:Z29"/>
    <mergeCell ref="AI29:AL29"/>
    <mergeCell ref="AA29:AD29"/>
    <mergeCell ref="AE29:AH29"/>
    <mergeCell ref="AE31:AH31"/>
    <mergeCell ref="I27:K27"/>
    <mergeCell ref="L27:N27"/>
    <mergeCell ref="O27:R27"/>
    <mergeCell ref="S27:Z27"/>
    <mergeCell ref="AI27:AL27"/>
    <mergeCell ref="AM27:AP27"/>
    <mergeCell ref="AM26:AP26"/>
    <mergeCell ref="AM24:AP24"/>
    <mergeCell ref="B26:E26"/>
    <mergeCell ref="F26:H26"/>
    <mergeCell ref="B27:E27"/>
    <mergeCell ref="F27:H27"/>
    <mergeCell ref="I26:K26"/>
    <mergeCell ref="L26:N26"/>
    <mergeCell ref="O26:R26"/>
    <mergeCell ref="S26:Z26"/>
    <mergeCell ref="AI26:AL26"/>
    <mergeCell ref="AA26:AD26"/>
    <mergeCell ref="AE26:AH26"/>
    <mergeCell ref="AM23:AP23"/>
    <mergeCell ref="AA23:AD23"/>
    <mergeCell ref="AE23:AH23"/>
    <mergeCell ref="O23:R23"/>
    <mergeCell ref="S23:Z23"/>
    <mergeCell ref="I24:K24"/>
    <mergeCell ref="AM25:AP25"/>
    <mergeCell ref="O25:R25"/>
    <mergeCell ref="S25:Z25"/>
    <mergeCell ref="AA25:AD25"/>
    <mergeCell ref="AE25:AH25"/>
    <mergeCell ref="AA24:AD24"/>
    <mergeCell ref="AA22:AD22"/>
    <mergeCell ref="AE22:AH22"/>
    <mergeCell ref="O22:R22"/>
    <mergeCell ref="S22:Z22"/>
    <mergeCell ref="AI22:AL22"/>
    <mergeCell ref="B23:E23"/>
    <mergeCell ref="F23:H23"/>
    <mergeCell ref="B25:E25"/>
    <mergeCell ref="F25:H25"/>
    <mergeCell ref="B24:E24"/>
    <mergeCell ref="F24:H24"/>
    <mergeCell ref="AE24:AH24"/>
    <mergeCell ref="AI24:AL24"/>
    <mergeCell ref="I25:K25"/>
    <mergeCell ref="L25:N25"/>
    <mergeCell ref="AI25:AL25"/>
    <mergeCell ref="I23:K23"/>
    <mergeCell ref="L23:N23"/>
    <mergeCell ref="AI23:AL23"/>
    <mergeCell ref="B21:E21"/>
    <mergeCell ref="F21:H21"/>
    <mergeCell ref="I21:K21"/>
    <mergeCell ref="L21:N21"/>
    <mergeCell ref="O21:R21"/>
    <mergeCell ref="I20:K20"/>
    <mergeCell ref="L20:N20"/>
    <mergeCell ref="O20:R20"/>
    <mergeCell ref="B22:E22"/>
    <mergeCell ref="F22:H22"/>
    <mergeCell ref="I22:K22"/>
    <mergeCell ref="L22:N22"/>
    <mergeCell ref="AA20:AD20"/>
    <mergeCell ref="AM18:AP18"/>
    <mergeCell ref="AI19:AL19"/>
    <mergeCell ref="AM19:AP19"/>
    <mergeCell ref="L19:N19"/>
    <mergeCell ref="AE17:AH17"/>
    <mergeCell ref="AE19:AH19"/>
    <mergeCell ref="AE18:AH18"/>
    <mergeCell ref="AA19:AD19"/>
    <mergeCell ref="AM17:AP17"/>
    <mergeCell ref="B19:E19"/>
    <mergeCell ref="F19:H19"/>
    <mergeCell ref="B18:E18"/>
    <mergeCell ref="F18:H18"/>
    <mergeCell ref="O18:R18"/>
    <mergeCell ref="O19:R19"/>
    <mergeCell ref="S19:Z19"/>
    <mergeCell ref="I19:K19"/>
    <mergeCell ref="S20:Z20"/>
    <mergeCell ref="S18:Z18"/>
    <mergeCell ref="B20:E20"/>
    <mergeCell ref="F20:H20"/>
    <mergeCell ref="AM16:AP16"/>
    <mergeCell ref="AI15:AL15"/>
    <mergeCell ref="AM15:AP15"/>
    <mergeCell ref="AE16:AH16"/>
    <mergeCell ref="I17:K17"/>
    <mergeCell ref="L17:N17"/>
    <mergeCell ref="O17:R17"/>
    <mergeCell ref="S17:Z17"/>
    <mergeCell ref="AI17:AL17"/>
    <mergeCell ref="AA17:AD17"/>
    <mergeCell ref="I15:K15"/>
    <mergeCell ref="L15:N15"/>
    <mergeCell ref="AE15:AH15"/>
    <mergeCell ref="AI16:AL16"/>
    <mergeCell ref="I16:K16"/>
    <mergeCell ref="L16:N16"/>
    <mergeCell ref="O16:R16"/>
    <mergeCell ref="AI13:AL13"/>
    <mergeCell ref="AM13:AP13"/>
    <mergeCell ref="AI14:AL14"/>
    <mergeCell ref="AM14:AP14"/>
    <mergeCell ref="AE14:AH14"/>
    <mergeCell ref="B14:E14"/>
    <mergeCell ref="F14:H14"/>
    <mergeCell ref="I14:K14"/>
    <mergeCell ref="L14:N14"/>
    <mergeCell ref="O14:R14"/>
    <mergeCell ref="S14:Z14"/>
    <mergeCell ref="B13:E13"/>
    <mergeCell ref="F13:H13"/>
    <mergeCell ref="AA14:AD14"/>
    <mergeCell ref="AM9:AP9"/>
    <mergeCell ref="AI9:AL9"/>
    <mergeCell ref="AE9:AH9"/>
    <mergeCell ref="AE11:AH11"/>
    <mergeCell ref="B12:E12"/>
    <mergeCell ref="F12:H12"/>
    <mergeCell ref="I12:K12"/>
    <mergeCell ref="AM10:AP10"/>
    <mergeCell ref="O10:R10"/>
    <mergeCell ref="AI11:AL11"/>
    <mergeCell ref="AM11:AP11"/>
    <mergeCell ref="AI10:AL10"/>
    <mergeCell ref="S10:Z10"/>
    <mergeCell ref="O11:R11"/>
    <mergeCell ref="AI12:AL12"/>
    <mergeCell ref="AM12:AP12"/>
    <mergeCell ref="AA9:AD9"/>
    <mergeCell ref="O9:R9"/>
    <mergeCell ref="S9:Z9"/>
    <mergeCell ref="S11:Z11"/>
    <mergeCell ref="AA10:AD10"/>
    <mergeCell ref="AA11:AD11"/>
    <mergeCell ref="B11:E11"/>
    <mergeCell ref="F11:H11"/>
    <mergeCell ref="AD5:AP5"/>
    <mergeCell ref="B1:AP1"/>
    <mergeCell ref="B3:F3"/>
    <mergeCell ref="AA15:AD15"/>
    <mergeCell ref="O8:R8"/>
    <mergeCell ref="S8:Z8"/>
    <mergeCell ref="O7:R7"/>
    <mergeCell ref="S7:Z7"/>
    <mergeCell ref="B7:E7"/>
    <mergeCell ref="F7:H7"/>
    <mergeCell ref="AA7:AD7"/>
    <mergeCell ref="AA8:AD8"/>
    <mergeCell ref="AM7:AP7"/>
    <mergeCell ref="AI8:AL8"/>
    <mergeCell ref="AM8:AP8"/>
    <mergeCell ref="AE8:AH8"/>
    <mergeCell ref="AE7:AH7"/>
    <mergeCell ref="AI7:AL7"/>
    <mergeCell ref="B8:E8"/>
    <mergeCell ref="I7:K7"/>
    <mergeCell ref="L7:N7"/>
    <mergeCell ref="L12:N12"/>
    <mergeCell ref="I13:K13"/>
    <mergeCell ref="F8:H8"/>
    <mergeCell ref="B9:E9"/>
    <mergeCell ref="F9:H9"/>
    <mergeCell ref="AE10:AH10"/>
    <mergeCell ref="B10:E10"/>
    <mergeCell ref="S16:Z16"/>
    <mergeCell ref="O15:R15"/>
    <mergeCell ref="S15:Z15"/>
    <mergeCell ref="I18:K18"/>
    <mergeCell ref="L13:N13"/>
    <mergeCell ref="F10:H10"/>
    <mergeCell ref="I10:K10"/>
    <mergeCell ref="AA13:AD13"/>
    <mergeCell ref="B16:E16"/>
    <mergeCell ref="F16:H16"/>
    <mergeCell ref="AA16:AD16"/>
    <mergeCell ref="AA18:AD18"/>
    <mergeCell ref="B17:E17"/>
    <mergeCell ref="F17:H17"/>
    <mergeCell ref="B15:E15"/>
    <mergeCell ref="F15:H15"/>
    <mergeCell ref="L8:N8"/>
    <mergeCell ref="I8:K8"/>
    <mergeCell ref="I9:K9"/>
    <mergeCell ref="I11:K11"/>
    <mergeCell ref="L9:N9"/>
    <mergeCell ref="L11:N11"/>
    <mergeCell ref="L10:N10"/>
    <mergeCell ref="AE13:AH13"/>
    <mergeCell ref="O12:R12"/>
    <mergeCell ref="S12:Z12"/>
    <mergeCell ref="AA12:AD12"/>
    <mergeCell ref="AE12:AH12"/>
    <mergeCell ref="O13:R13"/>
    <mergeCell ref="S13:Z1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workbookViewId="0">
      <selection activeCell="B5" sqref="B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8" customWidth="1"/>
    <col min="45" max="47" width="8.75" style="1" customWidth="1"/>
    <col min="48" max="16384" width="9" style="1"/>
  </cols>
  <sheetData>
    <row r="1" spans="2:44" ht="21" customHeight="1"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27"/>
      <c r="H3" s="27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28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28"/>
      <c r="H4" s="11"/>
      <c r="I4" s="47" t="s">
        <v>62</v>
      </c>
      <c r="J4" s="47"/>
      <c r="K4" s="47"/>
      <c r="L4" s="47">
        <v>11525</v>
      </c>
      <c r="M4" s="47"/>
      <c r="N4" s="47"/>
      <c r="O4" s="26"/>
      <c r="P4" s="26"/>
      <c r="Q4" s="71" t="s">
        <v>65</v>
      </c>
      <c r="R4" s="71"/>
      <c r="S4" s="71"/>
      <c r="T4" s="63">
        <v>118.3</v>
      </c>
      <c r="U4" s="63"/>
      <c r="V4" s="63"/>
      <c r="W4" s="63"/>
      <c r="X4" s="26" t="s">
        <v>135</v>
      </c>
      <c r="Y4" s="26"/>
      <c r="Z4" s="26"/>
      <c r="AF4" s="8"/>
      <c r="AH4" s="28"/>
      <c r="AK4" s="27"/>
      <c r="AL4" s="28"/>
      <c r="AM4" s="26"/>
      <c r="AP4" s="27"/>
    </row>
    <row r="5" spans="2:44" ht="18.75" customHeight="1">
      <c r="Z5" s="28"/>
      <c r="AA5" s="28"/>
      <c r="AB5" s="28"/>
      <c r="AC5" s="28"/>
      <c r="AD5" s="47" t="s">
        <v>138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1734</v>
      </c>
      <c r="G8" s="39"/>
      <c r="H8" s="40"/>
      <c r="I8" s="38">
        <v>1912</v>
      </c>
      <c r="J8" s="39"/>
      <c r="K8" s="40"/>
      <c r="L8" s="38">
        <v>2140</v>
      </c>
      <c r="M8" s="39"/>
      <c r="N8" s="40"/>
      <c r="O8" s="38">
        <f t="shared" ref="O8:O32" si="0">I8+L8</f>
        <v>4052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500</v>
      </c>
      <c r="AB8" s="39"/>
      <c r="AC8" s="39"/>
      <c r="AD8" s="39"/>
      <c r="AE8" s="38">
        <v>602</v>
      </c>
      <c r="AF8" s="39"/>
      <c r="AG8" s="39"/>
      <c r="AH8" s="40"/>
      <c r="AI8" s="39">
        <v>634</v>
      </c>
      <c r="AJ8" s="39"/>
      <c r="AK8" s="39"/>
      <c r="AL8" s="40"/>
      <c r="AM8" s="57">
        <f t="shared" ref="AM8:AM30" si="1">AE8+AI8</f>
        <v>1236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87</v>
      </c>
      <c r="G9" s="42"/>
      <c r="H9" s="43"/>
      <c r="I9" s="41">
        <v>84</v>
      </c>
      <c r="J9" s="42"/>
      <c r="K9" s="43"/>
      <c r="L9" s="41">
        <v>81</v>
      </c>
      <c r="M9" s="42"/>
      <c r="N9" s="43"/>
      <c r="O9" s="41">
        <f t="shared" si="0"/>
        <v>165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63</v>
      </c>
      <c r="AB9" s="42"/>
      <c r="AC9" s="42"/>
      <c r="AD9" s="43"/>
      <c r="AE9" s="41">
        <v>75</v>
      </c>
      <c r="AF9" s="42"/>
      <c r="AG9" s="42"/>
      <c r="AH9" s="43"/>
      <c r="AI9" s="42">
        <v>81</v>
      </c>
      <c r="AJ9" s="42"/>
      <c r="AK9" s="42"/>
      <c r="AL9" s="43"/>
      <c r="AM9" s="58">
        <f t="shared" si="1"/>
        <v>156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229</v>
      </c>
      <c r="G10" s="42"/>
      <c r="H10" s="43"/>
      <c r="I10" s="41">
        <v>220</v>
      </c>
      <c r="J10" s="42"/>
      <c r="K10" s="43"/>
      <c r="L10" s="41">
        <v>243</v>
      </c>
      <c r="M10" s="42"/>
      <c r="N10" s="43"/>
      <c r="O10" s="41">
        <f t="shared" si="0"/>
        <v>463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297</v>
      </c>
      <c r="AB10" s="42"/>
      <c r="AC10" s="42"/>
      <c r="AD10" s="43"/>
      <c r="AE10" s="41">
        <v>332</v>
      </c>
      <c r="AF10" s="42"/>
      <c r="AG10" s="42"/>
      <c r="AH10" s="43"/>
      <c r="AI10" s="42">
        <v>347</v>
      </c>
      <c r="AJ10" s="42"/>
      <c r="AK10" s="42"/>
      <c r="AL10" s="43"/>
      <c r="AM10" s="58">
        <f t="shared" si="1"/>
        <v>679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110</v>
      </c>
      <c r="G11" s="42"/>
      <c r="H11" s="43"/>
      <c r="I11" s="41">
        <v>102</v>
      </c>
      <c r="J11" s="42"/>
      <c r="K11" s="43"/>
      <c r="L11" s="41">
        <v>130</v>
      </c>
      <c r="M11" s="42"/>
      <c r="N11" s="43"/>
      <c r="O11" s="41">
        <f t="shared" si="0"/>
        <v>232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431</v>
      </c>
      <c r="AB11" s="42"/>
      <c r="AC11" s="42"/>
      <c r="AD11" s="43"/>
      <c r="AE11" s="41">
        <v>508</v>
      </c>
      <c r="AF11" s="42"/>
      <c r="AG11" s="42"/>
      <c r="AH11" s="43"/>
      <c r="AI11" s="42">
        <v>572</v>
      </c>
      <c r="AJ11" s="42"/>
      <c r="AK11" s="42"/>
      <c r="AL11" s="43"/>
      <c r="AM11" s="58">
        <f t="shared" si="1"/>
        <v>1080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130</v>
      </c>
      <c r="G12" s="42"/>
      <c r="H12" s="43"/>
      <c r="I12" s="41">
        <v>140</v>
      </c>
      <c r="J12" s="42"/>
      <c r="K12" s="43"/>
      <c r="L12" s="41">
        <v>159</v>
      </c>
      <c r="M12" s="42"/>
      <c r="N12" s="43"/>
      <c r="O12" s="41">
        <f t="shared" si="0"/>
        <v>299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185</v>
      </c>
      <c r="AB12" s="42"/>
      <c r="AC12" s="42"/>
      <c r="AD12" s="43"/>
      <c r="AE12" s="41">
        <v>200</v>
      </c>
      <c r="AF12" s="42"/>
      <c r="AG12" s="42"/>
      <c r="AH12" s="43"/>
      <c r="AI12" s="42">
        <v>222</v>
      </c>
      <c r="AJ12" s="42"/>
      <c r="AK12" s="42"/>
      <c r="AL12" s="43"/>
      <c r="AM12" s="58">
        <f t="shared" si="1"/>
        <v>422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85</v>
      </c>
      <c r="G13" s="42"/>
      <c r="H13" s="43"/>
      <c r="I13" s="41">
        <v>89</v>
      </c>
      <c r="J13" s="42"/>
      <c r="K13" s="43"/>
      <c r="L13" s="41">
        <v>87</v>
      </c>
      <c r="M13" s="42"/>
      <c r="N13" s="43"/>
      <c r="O13" s="41">
        <f t="shared" si="0"/>
        <v>176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141</v>
      </c>
      <c r="AB13" s="42"/>
      <c r="AC13" s="42"/>
      <c r="AD13" s="43"/>
      <c r="AE13" s="41">
        <v>154</v>
      </c>
      <c r="AF13" s="42"/>
      <c r="AG13" s="42"/>
      <c r="AH13" s="43"/>
      <c r="AI13" s="42">
        <v>154</v>
      </c>
      <c r="AJ13" s="42"/>
      <c r="AK13" s="42"/>
      <c r="AL13" s="43"/>
      <c r="AM13" s="58">
        <f t="shared" si="1"/>
        <v>308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8</v>
      </c>
      <c r="G14" s="42"/>
      <c r="H14" s="43"/>
      <c r="I14" s="41">
        <v>7</v>
      </c>
      <c r="J14" s="42"/>
      <c r="K14" s="43"/>
      <c r="L14" s="41">
        <v>4</v>
      </c>
      <c r="M14" s="42"/>
      <c r="N14" s="43"/>
      <c r="O14" s="41">
        <f t="shared" si="0"/>
        <v>11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1506</v>
      </c>
      <c r="AB14" s="42"/>
      <c r="AC14" s="42"/>
      <c r="AD14" s="43"/>
      <c r="AE14" s="41">
        <v>1542</v>
      </c>
      <c r="AF14" s="42"/>
      <c r="AG14" s="42"/>
      <c r="AH14" s="43"/>
      <c r="AI14" s="42">
        <v>1720</v>
      </c>
      <c r="AJ14" s="42"/>
      <c r="AK14" s="42"/>
      <c r="AL14" s="43"/>
      <c r="AM14" s="58">
        <f t="shared" si="1"/>
        <v>3262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258</v>
      </c>
      <c r="G15" s="42"/>
      <c r="H15" s="43"/>
      <c r="I15" s="41">
        <v>275</v>
      </c>
      <c r="J15" s="42"/>
      <c r="K15" s="43"/>
      <c r="L15" s="41">
        <v>320</v>
      </c>
      <c r="M15" s="42"/>
      <c r="N15" s="43"/>
      <c r="O15" s="41">
        <f t="shared" si="0"/>
        <v>595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10</v>
      </c>
      <c r="AB15" s="42"/>
      <c r="AC15" s="42"/>
      <c r="AD15" s="43"/>
      <c r="AE15" s="41">
        <v>7</v>
      </c>
      <c r="AF15" s="42"/>
      <c r="AG15" s="42"/>
      <c r="AH15" s="43"/>
      <c r="AI15" s="42">
        <v>7</v>
      </c>
      <c r="AJ15" s="42"/>
      <c r="AK15" s="42"/>
      <c r="AL15" s="43"/>
      <c r="AM15" s="58">
        <f t="shared" si="1"/>
        <v>14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249</v>
      </c>
      <c r="G16" s="42"/>
      <c r="H16" s="43"/>
      <c r="I16" s="41">
        <v>246</v>
      </c>
      <c r="J16" s="42"/>
      <c r="K16" s="43"/>
      <c r="L16" s="41">
        <v>283</v>
      </c>
      <c r="M16" s="42"/>
      <c r="N16" s="43"/>
      <c r="O16" s="41">
        <f t="shared" si="0"/>
        <v>529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62</v>
      </c>
      <c r="AB16" s="42"/>
      <c r="AC16" s="42"/>
      <c r="AD16" s="43"/>
      <c r="AE16" s="41">
        <v>49</v>
      </c>
      <c r="AF16" s="42"/>
      <c r="AG16" s="42"/>
      <c r="AH16" s="43"/>
      <c r="AI16" s="42">
        <v>62</v>
      </c>
      <c r="AJ16" s="42"/>
      <c r="AK16" s="42"/>
      <c r="AL16" s="43"/>
      <c r="AM16" s="58">
        <f t="shared" si="1"/>
        <v>111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96</v>
      </c>
      <c r="G17" s="42"/>
      <c r="H17" s="43"/>
      <c r="I17" s="41">
        <v>135</v>
      </c>
      <c r="J17" s="42"/>
      <c r="K17" s="43"/>
      <c r="L17" s="41">
        <v>171</v>
      </c>
      <c r="M17" s="42"/>
      <c r="N17" s="43"/>
      <c r="O17" s="41">
        <f t="shared" si="0"/>
        <v>306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286</v>
      </c>
      <c r="AB17" s="42"/>
      <c r="AC17" s="42"/>
      <c r="AD17" s="43"/>
      <c r="AE17" s="41">
        <v>247</v>
      </c>
      <c r="AF17" s="42"/>
      <c r="AG17" s="42"/>
      <c r="AH17" s="43"/>
      <c r="AI17" s="42">
        <v>323</v>
      </c>
      <c r="AJ17" s="42"/>
      <c r="AK17" s="42"/>
      <c r="AL17" s="43"/>
      <c r="AM17" s="58">
        <f t="shared" si="1"/>
        <v>570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159</v>
      </c>
      <c r="G18" s="42"/>
      <c r="H18" s="43"/>
      <c r="I18" s="41">
        <v>205</v>
      </c>
      <c r="J18" s="42"/>
      <c r="K18" s="43"/>
      <c r="L18" s="41">
        <v>213</v>
      </c>
      <c r="M18" s="42"/>
      <c r="N18" s="43"/>
      <c r="O18" s="41">
        <f t="shared" si="0"/>
        <v>418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254</v>
      </c>
      <c r="AB18" s="42"/>
      <c r="AC18" s="42"/>
      <c r="AD18" s="43"/>
      <c r="AE18" s="41">
        <v>199</v>
      </c>
      <c r="AF18" s="42"/>
      <c r="AG18" s="42"/>
      <c r="AH18" s="43"/>
      <c r="AI18" s="42">
        <v>239</v>
      </c>
      <c r="AJ18" s="42"/>
      <c r="AK18" s="42"/>
      <c r="AL18" s="43"/>
      <c r="AM18" s="58">
        <f t="shared" si="1"/>
        <v>438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165</v>
      </c>
      <c r="G19" s="42"/>
      <c r="H19" s="43"/>
      <c r="I19" s="41">
        <v>159</v>
      </c>
      <c r="J19" s="42"/>
      <c r="K19" s="43"/>
      <c r="L19" s="41">
        <v>183</v>
      </c>
      <c r="M19" s="42"/>
      <c r="N19" s="43"/>
      <c r="O19" s="41">
        <f t="shared" si="0"/>
        <v>342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64</v>
      </c>
      <c r="AF19" s="42"/>
      <c r="AG19" s="42"/>
      <c r="AH19" s="43"/>
      <c r="AI19" s="42">
        <v>78</v>
      </c>
      <c r="AJ19" s="42"/>
      <c r="AK19" s="42"/>
      <c r="AL19" s="43"/>
      <c r="AM19" s="58">
        <f t="shared" si="1"/>
        <v>142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80</v>
      </c>
      <c r="G20" s="42"/>
      <c r="H20" s="43"/>
      <c r="I20" s="41">
        <v>82</v>
      </c>
      <c r="J20" s="42"/>
      <c r="K20" s="43"/>
      <c r="L20" s="41">
        <v>75</v>
      </c>
      <c r="M20" s="42"/>
      <c r="N20" s="43"/>
      <c r="O20" s="41">
        <f t="shared" si="0"/>
        <v>157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131</v>
      </c>
      <c r="AB20" s="42"/>
      <c r="AC20" s="42"/>
      <c r="AD20" s="43"/>
      <c r="AE20" s="41">
        <v>117</v>
      </c>
      <c r="AF20" s="42"/>
      <c r="AG20" s="42"/>
      <c r="AH20" s="43"/>
      <c r="AI20" s="42">
        <v>161</v>
      </c>
      <c r="AJ20" s="42"/>
      <c r="AK20" s="42"/>
      <c r="AL20" s="43"/>
      <c r="AM20" s="58">
        <f t="shared" si="1"/>
        <v>278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65</v>
      </c>
      <c r="G21" s="42"/>
      <c r="H21" s="43"/>
      <c r="I21" s="41">
        <v>47</v>
      </c>
      <c r="J21" s="42"/>
      <c r="K21" s="43"/>
      <c r="L21" s="41">
        <v>64</v>
      </c>
      <c r="M21" s="42"/>
      <c r="N21" s="43"/>
      <c r="O21" s="41">
        <f t="shared" si="0"/>
        <v>111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148</v>
      </c>
      <c r="AB21" s="42"/>
      <c r="AC21" s="42"/>
      <c r="AD21" s="43"/>
      <c r="AE21" s="41">
        <v>143</v>
      </c>
      <c r="AF21" s="42"/>
      <c r="AG21" s="42"/>
      <c r="AH21" s="43"/>
      <c r="AI21" s="42">
        <v>159</v>
      </c>
      <c r="AJ21" s="42"/>
      <c r="AK21" s="42"/>
      <c r="AL21" s="43"/>
      <c r="AM21" s="58">
        <f t="shared" si="1"/>
        <v>302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45</v>
      </c>
      <c r="G22" s="42"/>
      <c r="H22" s="43"/>
      <c r="I22" s="41">
        <v>41</v>
      </c>
      <c r="J22" s="42"/>
      <c r="K22" s="43"/>
      <c r="L22" s="41">
        <v>45</v>
      </c>
      <c r="M22" s="42"/>
      <c r="N22" s="43"/>
      <c r="O22" s="41">
        <f t="shared" si="0"/>
        <v>86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260</v>
      </c>
      <c r="AB22" s="42"/>
      <c r="AC22" s="42"/>
      <c r="AD22" s="43"/>
      <c r="AE22" s="41">
        <v>283</v>
      </c>
      <c r="AF22" s="42"/>
      <c r="AG22" s="42"/>
      <c r="AH22" s="43"/>
      <c r="AI22" s="42">
        <v>331</v>
      </c>
      <c r="AJ22" s="42"/>
      <c r="AK22" s="42"/>
      <c r="AL22" s="43"/>
      <c r="AM22" s="58">
        <f t="shared" si="1"/>
        <v>614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193</v>
      </c>
      <c r="G23" s="42"/>
      <c r="H23" s="43"/>
      <c r="I23" s="41">
        <v>180</v>
      </c>
      <c r="J23" s="42"/>
      <c r="K23" s="43"/>
      <c r="L23" s="41">
        <v>203</v>
      </c>
      <c r="M23" s="42"/>
      <c r="N23" s="43"/>
      <c r="O23" s="41">
        <f t="shared" si="0"/>
        <v>383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21</v>
      </c>
      <c r="AB23" s="42"/>
      <c r="AC23" s="42"/>
      <c r="AD23" s="43"/>
      <c r="AE23" s="41">
        <v>17</v>
      </c>
      <c r="AF23" s="42"/>
      <c r="AG23" s="42"/>
      <c r="AH23" s="43"/>
      <c r="AI23" s="42">
        <v>14</v>
      </c>
      <c r="AJ23" s="42"/>
      <c r="AK23" s="42"/>
      <c r="AL23" s="43"/>
      <c r="AM23" s="58">
        <f t="shared" si="1"/>
        <v>31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239</v>
      </c>
      <c r="G24" s="42"/>
      <c r="H24" s="43"/>
      <c r="I24" s="41">
        <v>272</v>
      </c>
      <c r="J24" s="42"/>
      <c r="K24" s="43"/>
      <c r="L24" s="41">
        <v>268</v>
      </c>
      <c r="M24" s="42"/>
      <c r="N24" s="43"/>
      <c r="O24" s="41">
        <f t="shared" si="0"/>
        <v>540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156</v>
      </c>
      <c r="AB24" s="42"/>
      <c r="AC24" s="42"/>
      <c r="AD24" s="43"/>
      <c r="AE24" s="41">
        <v>155</v>
      </c>
      <c r="AF24" s="42"/>
      <c r="AG24" s="42"/>
      <c r="AH24" s="43"/>
      <c r="AI24" s="42">
        <v>173</v>
      </c>
      <c r="AJ24" s="42"/>
      <c r="AK24" s="42"/>
      <c r="AL24" s="43"/>
      <c r="AM24" s="58">
        <f t="shared" si="1"/>
        <v>328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211</v>
      </c>
      <c r="G25" s="42"/>
      <c r="H25" s="43"/>
      <c r="I25" s="41">
        <v>210</v>
      </c>
      <c r="J25" s="42"/>
      <c r="K25" s="43"/>
      <c r="L25" s="41">
        <v>233</v>
      </c>
      <c r="M25" s="42"/>
      <c r="N25" s="43"/>
      <c r="O25" s="41">
        <f t="shared" si="0"/>
        <v>443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242</v>
      </c>
      <c r="AB25" s="42"/>
      <c r="AC25" s="42"/>
      <c r="AD25" s="43"/>
      <c r="AE25" s="41">
        <v>204</v>
      </c>
      <c r="AF25" s="42"/>
      <c r="AG25" s="42"/>
      <c r="AH25" s="43"/>
      <c r="AI25" s="42">
        <v>207</v>
      </c>
      <c r="AJ25" s="42"/>
      <c r="AK25" s="42"/>
      <c r="AL25" s="43"/>
      <c r="AM25" s="58">
        <f t="shared" si="1"/>
        <v>411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171</v>
      </c>
      <c r="G26" s="42"/>
      <c r="H26" s="43"/>
      <c r="I26" s="41">
        <v>171</v>
      </c>
      <c r="J26" s="42"/>
      <c r="K26" s="43"/>
      <c r="L26" s="41">
        <v>205</v>
      </c>
      <c r="M26" s="42"/>
      <c r="N26" s="43"/>
      <c r="O26" s="41">
        <f t="shared" si="0"/>
        <v>376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170</v>
      </c>
      <c r="AB26" s="42"/>
      <c r="AC26" s="42"/>
      <c r="AD26" s="43"/>
      <c r="AE26" s="41">
        <v>164</v>
      </c>
      <c r="AF26" s="42"/>
      <c r="AG26" s="42"/>
      <c r="AH26" s="43"/>
      <c r="AI26" s="42">
        <v>170</v>
      </c>
      <c r="AJ26" s="42"/>
      <c r="AK26" s="42"/>
      <c r="AL26" s="43"/>
      <c r="AM26" s="58">
        <f t="shared" si="1"/>
        <v>334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151</v>
      </c>
      <c r="G27" s="42"/>
      <c r="H27" s="43"/>
      <c r="I27" s="41">
        <v>155</v>
      </c>
      <c r="J27" s="42"/>
      <c r="K27" s="43"/>
      <c r="L27" s="41">
        <v>178</v>
      </c>
      <c r="M27" s="42"/>
      <c r="N27" s="43"/>
      <c r="O27" s="41">
        <f t="shared" si="0"/>
        <v>333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197</v>
      </c>
      <c r="AB27" s="42"/>
      <c r="AC27" s="42"/>
      <c r="AD27" s="43"/>
      <c r="AE27" s="41">
        <v>181</v>
      </c>
      <c r="AF27" s="42"/>
      <c r="AG27" s="42"/>
      <c r="AH27" s="43"/>
      <c r="AI27" s="42">
        <v>165</v>
      </c>
      <c r="AJ27" s="42"/>
      <c r="AK27" s="42"/>
      <c r="AL27" s="43"/>
      <c r="AM27" s="58">
        <f t="shared" si="1"/>
        <v>346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71</v>
      </c>
      <c r="G28" s="42"/>
      <c r="H28" s="43"/>
      <c r="I28" s="41">
        <v>69</v>
      </c>
      <c r="J28" s="42"/>
      <c r="K28" s="43"/>
      <c r="L28" s="41">
        <v>82</v>
      </c>
      <c r="M28" s="42"/>
      <c r="N28" s="43"/>
      <c r="O28" s="41">
        <f t="shared" si="0"/>
        <v>151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241</v>
      </c>
      <c r="AB28" s="42"/>
      <c r="AC28" s="42"/>
      <c r="AD28" s="43"/>
      <c r="AE28" s="41">
        <v>216</v>
      </c>
      <c r="AF28" s="42"/>
      <c r="AG28" s="42"/>
      <c r="AH28" s="43"/>
      <c r="AI28" s="42">
        <v>252</v>
      </c>
      <c r="AJ28" s="42"/>
      <c r="AK28" s="42"/>
      <c r="AL28" s="43"/>
      <c r="AM28" s="58">
        <f t="shared" si="1"/>
        <v>468</v>
      </c>
      <c r="AN28" s="58"/>
      <c r="AO28" s="58"/>
      <c r="AP28" s="58"/>
      <c r="AR28" s="29"/>
      <c r="AS28" s="29" t="s">
        <v>49</v>
      </c>
      <c r="AT28" s="29" t="s">
        <v>50</v>
      </c>
      <c r="AU28" s="29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91</v>
      </c>
      <c r="G29" s="42"/>
      <c r="H29" s="43"/>
      <c r="I29" s="41">
        <v>85</v>
      </c>
      <c r="J29" s="42"/>
      <c r="K29" s="43"/>
      <c r="L29" s="41">
        <v>111</v>
      </c>
      <c r="M29" s="42"/>
      <c r="N29" s="43"/>
      <c r="O29" s="41">
        <f t="shared" si="0"/>
        <v>196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206</v>
      </c>
      <c r="AB29" s="42"/>
      <c r="AC29" s="42"/>
      <c r="AD29" s="43"/>
      <c r="AE29" s="41">
        <v>230</v>
      </c>
      <c r="AF29" s="42"/>
      <c r="AG29" s="42"/>
      <c r="AH29" s="43"/>
      <c r="AI29" s="42">
        <v>191</v>
      </c>
      <c r="AJ29" s="42"/>
      <c r="AK29" s="42"/>
      <c r="AL29" s="43"/>
      <c r="AM29" s="58">
        <f t="shared" si="1"/>
        <v>421</v>
      </c>
      <c r="AN29" s="58"/>
      <c r="AO29" s="58"/>
      <c r="AP29" s="58"/>
      <c r="AR29" s="29" t="s">
        <v>1</v>
      </c>
      <c r="AS29" s="9">
        <f>AE31</f>
        <v>13393</v>
      </c>
      <c r="AT29" s="9">
        <v>4102</v>
      </c>
      <c r="AU29" s="10">
        <f>IF(OR(AS29=0,AT29=0),"",ROUNDDOWN(AT29/AS29,4))</f>
        <v>0.30620000000000003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1512</v>
      </c>
      <c r="G30" s="42"/>
      <c r="H30" s="43"/>
      <c r="I30" s="41">
        <v>1665</v>
      </c>
      <c r="J30" s="42"/>
      <c r="K30" s="43"/>
      <c r="L30" s="41">
        <v>1771</v>
      </c>
      <c r="M30" s="42"/>
      <c r="N30" s="43"/>
      <c r="O30" s="41">
        <f t="shared" si="0"/>
        <v>3436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44</v>
      </c>
      <c r="AB30" s="42"/>
      <c r="AC30" s="42"/>
      <c r="AD30" s="43"/>
      <c r="AE30" s="41">
        <v>52</v>
      </c>
      <c r="AF30" s="42"/>
      <c r="AG30" s="42"/>
      <c r="AH30" s="43"/>
      <c r="AI30" s="42">
        <v>46</v>
      </c>
      <c r="AJ30" s="42"/>
      <c r="AK30" s="42"/>
      <c r="AL30" s="43"/>
      <c r="AM30" s="58">
        <f t="shared" si="1"/>
        <v>98</v>
      </c>
      <c r="AN30" s="58"/>
      <c r="AO30" s="58"/>
      <c r="AP30" s="58"/>
      <c r="AR30" s="29" t="s">
        <v>3</v>
      </c>
      <c r="AS30" s="9">
        <f>AI31</f>
        <v>14793</v>
      </c>
      <c r="AT30" s="9">
        <v>5757</v>
      </c>
      <c r="AU30" s="10">
        <f>IF(OR(AS30=0,AT30=0),"",ROUNDDOWN(AT30/AS30,4))</f>
        <v>0.3891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560</v>
      </c>
      <c r="G31" s="42"/>
      <c r="H31" s="43"/>
      <c r="I31" s="41">
        <v>617</v>
      </c>
      <c r="J31" s="42"/>
      <c r="K31" s="43"/>
      <c r="L31" s="41">
        <v>699</v>
      </c>
      <c r="M31" s="42"/>
      <c r="N31" s="43"/>
      <c r="O31" s="41">
        <f t="shared" si="0"/>
        <v>1316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12800</v>
      </c>
      <c r="AB31" s="42"/>
      <c r="AC31" s="42"/>
      <c r="AD31" s="43"/>
      <c r="AE31" s="41">
        <f>SUM(I8:K32,AE8:AH30)</f>
        <v>13393</v>
      </c>
      <c r="AF31" s="42"/>
      <c r="AG31" s="42"/>
      <c r="AH31" s="43"/>
      <c r="AI31" s="41">
        <f>SUM(L8:N32,AI8:AL30)</f>
        <v>14793</v>
      </c>
      <c r="AJ31" s="42"/>
      <c r="AK31" s="42"/>
      <c r="AL31" s="43"/>
      <c r="AM31" s="58">
        <f>AE31+AI31</f>
        <v>28186</v>
      </c>
      <c r="AN31" s="58"/>
      <c r="AO31" s="58"/>
      <c r="AP31" s="58"/>
      <c r="AR31" s="29" t="s">
        <v>4</v>
      </c>
      <c r="AS31" s="9">
        <f>AM31</f>
        <v>28186</v>
      </c>
      <c r="AT31" s="9">
        <f>AT29+AT30</f>
        <v>9859</v>
      </c>
      <c r="AU31" s="10">
        <f>IF(OR(AS31=0,AT31=0),"",ROUNDDOWN(AT31/AS31,4))</f>
        <v>0.34970000000000001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470</v>
      </c>
      <c r="G32" s="60"/>
      <c r="H32" s="61"/>
      <c r="I32" s="59">
        <v>484</v>
      </c>
      <c r="J32" s="60"/>
      <c r="K32" s="61"/>
      <c r="L32" s="59">
        <v>537</v>
      </c>
      <c r="M32" s="60"/>
      <c r="N32" s="61"/>
      <c r="O32" s="59">
        <f t="shared" si="0"/>
        <v>1021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27" t="s">
        <v>59</v>
      </c>
      <c r="E34" s="70" t="s">
        <v>139</v>
      </c>
      <c r="F34" s="70"/>
      <c r="G34" s="1" t="s">
        <v>2</v>
      </c>
      <c r="L34" s="1" t="s">
        <v>60</v>
      </c>
      <c r="O34" s="69" t="s">
        <v>141</v>
      </c>
      <c r="P34" s="69"/>
      <c r="Q34" s="69"/>
      <c r="R34" s="69"/>
      <c r="S34" s="1" t="s">
        <v>2</v>
      </c>
      <c r="AG34" s="27" t="s">
        <v>61</v>
      </c>
      <c r="AH34" s="47">
        <f>AT31</f>
        <v>9859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27" t="s">
        <v>59</v>
      </c>
      <c r="E36" s="69" t="s">
        <v>140</v>
      </c>
      <c r="F36" s="69"/>
      <c r="G36" s="1" t="s">
        <v>62</v>
      </c>
      <c r="L36" s="1" t="s">
        <v>60</v>
      </c>
      <c r="O36" s="69" t="s">
        <v>142</v>
      </c>
      <c r="P36" s="69"/>
      <c r="Q36" s="69"/>
      <c r="R36" s="69"/>
      <c r="S36" s="1" t="s">
        <v>62</v>
      </c>
      <c r="Y36" s="1" t="s">
        <v>136</v>
      </c>
      <c r="AG36" s="27" t="s">
        <v>1</v>
      </c>
      <c r="AH36" s="47">
        <f>AT29</f>
        <v>4102</v>
      </c>
      <c r="AI36" s="47"/>
      <c r="AJ36" s="47"/>
      <c r="AK36" s="47"/>
      <c r="AL36" s="47"/>
      <c r="AM36" s="1" t="s">
        <v>2</v>
      </c>
    </row>
    <row r="37" spans="3:39" ht="6" customHeight="1">
      <c r="AG37" s="27"/>
    </row>
    <row r="38" spans="3:39" ht="18.75" customHeight="1">
      <c r="C38" s="26" t="s">
        <v>67</v>
      </c>
      <c r="AG38" s="27" t="s">
        <v>3</v>
      </c>
      <c r="AH38" s="47">
        <f>AT30</f>
        <v>5757</v>
      </c>
      <c r="AI38" s="47"/>
      <c r="AJ38" s="47"/>
      <c r="AK38" s="47"/>
      <c r="AL38" s="47"/>
      <c r="AM38" s="1" t="s">
        <v>2</v>
      </c>
    </row>
    <row r="39" spans="3:39" ht="6" customHeight="1">
      <c r="AG39" s="27"/>
    </row>
    <row r="40" spans="3:39" ht="18.75" customHeight="1">
      <c r="C40" s="12" t="s">
        <v>68</v>
      </c>
      <c r="AG40" s="27" t="s">
        <v>51</v>
      </c>
      <c r="AH40" s="68">
        <f>IF(OR(AH34=0,AM31=0),"",ROUNDDOWN(AH34/AM31*100,2))</f>
        <v>34.97</v>
      </c>
      <c r="AI40" s="68"/>
      <c r="AJ40" s="68"/>
      <c r="AK40" s="68"/>
      <c r="AL40" s="68"/>
      <c r="AM40" s="1" t="s">
        <v>137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opLeftCell="B1" workbookViewId="0">
      <selection activeCell="D5" sqref="D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2" customWidth="1"/>
    <col min="45" max="47" width="8.75" style="1" customWidth="1"/>
    <col min="48" max="16384" width="9" style="1"/>
  </cols>
  <sheetData>
    <row r="1" spans="2:44" ht="21" customHeight="1"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31"/>
      <c r="H3" s="31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32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32"/>
      <c r="H4" s="11"/>
      <c r="I4" s="47" t="s">
        <v>62</v>
      </c>
      <c r="J4" s="47"/>
      <c r="K4" s="47"/>
      <c r="L4" s="47">
        <v>11525</v>
      </c>
      <c r="M4" s="47"/>
      <c r="N4" s="47"/>
      <c r="O4" s="30"/>
      <c r="P4" s="30"/>
      <c r="Q4" s="71" t="s">
        <v>65</v>
      </c>
      <c r="R4" s="71"/>
      <c r="S4" s="71"/>
      <c r="T4" s="63">
        <v>118.3</v>
      </c>
      <c r="U4" s="63"/>
      <c r="V4" s="63"/>
      <c r="W4" s="63"/>
      <c r="X4" s="30" t="s">
        <v>143</v>
      </c>
      <c r="Y4" s="30"/>
      <c r="Z4" s="30"/>
      <c r="AF4" s="8"/>
      <c r="AH4" s="32"/>
      <c r="AK4" s="31"/>
      <c r="AL4" s="32"/>
      <c r="AM4" s="30"/>
      <c r="AP4" s="31"/>
    </row>
    <row r="5" spans="2:44" ht="18.75" customHeight="1">
      <c r="Z5" s="32"/>
      <c r="AA5" s="32"/>
      <c r="AB5" s="32"/>
      <c r="AC5" s="32"/>
      <c r="AD5" s="47" t="s">
        <v>146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1728</v>
      </c>
      <c r="G8" s="39"/>
      <c r="H8" s="40"/>
      <c r="I8" s="38">
        <v>1908</v>
      </c>
      <c r="J8" s="39"/>
      <c r="K8" s="40"/>
      <c r="L8" s="38">
        <v>2136</v>
      </c>
      <c r="M8" s="39"/>
      <c r="N8" s="40"/>
      <c r="O8" s="38">
        <f t="shared" ref="O8:O32" si="0">I8+L8</f>
        <v>4044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500</v>
      </c>
      <c r="AB8" s="39"/>
      <c r="AC8" s="39"/>
      <c r="AD8" s="39"/>
      <c r="AE8" s="38">
        <v>600</v>
      </c>
      <c r="AF8" s="39"/>
      <c r="AG8" s="39"/>
      <c r="AH8" s="40"/>
      <c r="AI8" s="39">
        <v>632</v>
      </c>
      <c r="AJ8" s="39"/>
      <c r="AK8" s="39"/>
      <c r="AL8" s="40"/>
      <c r="AM8" s="57">
        <f t="shared" ref="AM8:AM30" si="1">AE8+AI8</f>
        <v>1232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87</v>
      </c>
      <c r="G9" s="42"/>
      <c r="H9" s="43"/>
      <c r="I9" s="41">
        <v>84</v>
      </c>
      <c r="J9" s="42"/>
      <c r="K9" s="43"/>
      <c r="L9" s="41">
        <v>81</v>
      </c>
      <c r="M9" s="42"/>
      <c r="N9" s="43"/>
      <c r="O9" s="41">
        <f t="shared" si="0"/>
        <v>165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63</v>
      </c>
      <c r="AB9" s="42"/>
      <c r="AC9" s="42"/>
      <c r="AD9" s="43"/>
      <c r="AE9" s="41">
        <v>75</v>
      </c>
      <c r="AF9" s="42"/>
      <c r="AG9" s="42"/>
      <c r="AH9" s="43"/>
      <c r="AI9" s="42">
        <v>80</v>
      </c>
      <c r="AJ9" s="42"/>
      <c r="AK9" s="42"/>
      <c r="AL9" s="43"/>
      <c r="AM9" s="58">
        <f t="shared" si="1"/>
        <v>155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230</v>
      </c>
      <c r="G10" s="42"/>
      <c r="H10" s="43"/>
      <c r="I10" s="41">
        <v>219</v>
      </c>
      <c r="J10" s="42"/>
      <c r="K10" s="43"/>
      <c r="L10" s="41">
        <v>243</v>
      </c>
      <c r="M10" s="42"/>
      <c r="N10" s="43"/>
      <c r="O10" s="41">
        <f t="shared" si="0"/>
        <v>462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296</v>
      </c>
      <c r="AB10" s="42"/>
      <c r="AC10" s="42"/>
      <c r="AD10" s="43"/>
      <c r="AE10" s="41">
        <v>330</v>
      </c>
      <c r="AF10" s="42"/>
      <c r="AG10" s="42"/>
      <c r="AH10" s="43"/>
      <c r="AI10" s="42">
        <v>350</v>
      </c>
      <c r="AJ10" s="42"/>
      <c r="AK10" s="42"/>
      <c r="AL10" s="43"/>
      <c r="AM10" s="58">
        <f t="shared" si="1"/>
        <v>680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110</v>
      </c>
      <c r="G11" s="42"/>
      <c r="H11" s="43"/>
      <c r="I11" s="41">
        <v>102</v>
      </c>
      <c r="J11" s="42"/>
      <c r="K11" s="43"/>
      <c r="L11" s="41">
        <v>131</v>
      </c>
      <c r="M11" s="42"/>
      <c r="N11" s="43"/>
      <c r="O11" s="41">
        <f t="shared" si="0"/>
        <v>233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433</v>
      </c>
      <c r="AB11" s="42"/>
      <c r="AC11" s="42"/>
      <c r="AD11" s="43"/>
      <c r="AE11" s="41">
        <v>511</v>
      </c>
      <c r="AF11" s="42"/>
      <c r="AG11" s="42"/>
      <c r="AH11" s="43"/>
      <c r="AI11" s="42">
        <v>574</v>
      </c>
      <c r="AJ11" s="42"/>
      <c r="AK11" s="42"/>
      <c r="AL11" s="43"/>
      <c r="AM11" s="58">
        <f t="shared" si="1"/>
        <v>1085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130</v>
      </c>
      <c r="G12" s="42"/>
      <c r="H12" s="43"/>
      <c r="I12" s="41">
        <v>140</v>
      </c>
      <c r="J12" s="42"/>
      <c r="K12" s="43"/>
      <c r="L12" s="41">
        <v>158</v>
      </c>
      <c r="M12" s="42"/>
      <c r="N12" s="43"/>
      <c r="O12" s="41">
        <f t="shared" si="0"/>
        <v>298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186</v>
      </c>
      <c r="AB12" s="42"/>
      <c r="AC12" s="42"/>
      <c r="AD12" s="43"/>
      <c r="AE12" s="41">
        <v>200</v>
      </c>
      <c r="AF12" s="42"/>
      <c r="AG12" s="42"/>
      <c r="AH12" s="43"/>
      <c r="AI12" s="42">
        <v>222</v>
      </c>
      <c r="AJ12" s="42"/>
      <c r="AK12" s="42"/>
      <c r="AL12" s="43"/>
      <c r="AM12" s="58">
        <f t="shared" si="1"/>
        <v>422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83</v>
      </c>
      <c r="G13" s="42"/>
      <c r="H13" s="43"/>
      <c r="I13" s="41">
        <v>86</v>
      </c>
      <c r="J13" s="42"/>
      <c r="K13" s="43"/>
      <c r="L13" s="41">
        <v>86</v>
      </c>
      <c r="M13" s="42"/>
      <c r="N13" s="43"/>
      <c r="O13" s="41">
        <f t="shared" si="0"/>
        <v>172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142</v>
      </c>
      <c r="AB13" s="42"/>
      <c r="AC13" s="42"/>
      <c r="AD13" s="43"/>
      <c r="AE13" s="41">
        <v>156</v>
      </c>
      <c r="AF13" s="42"/>
      <c r="AG13" s="42"/>
      <c r="AH13" s="43"/>
      <c r="AI13" s="42">
        <v>153</v>
      </c>
      <c r="AJ13" s="42"/>
      <c r="AK13" s="42"/>
      <c r="AL13" s="43"/>
      <c r="AM13" s="58">
        <f t="shared" si="1"/>
        <v>309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8</v>
      </c>
      <c r="G14" s="42"/>
      <c r="H14" s="43"/>
      <c r="I14" s="41">
        <v>7</v>
      </c>
      <c r="J14" s="42"/>
      <c r="K14" s="43"/>
      <c r="L14" s="41">
        <v>4</v>
      </c>
      <c r="M14" s="42"/>
      <c r="N14" s="43"/>
      <c r="O14" s="41">
        <f t="shared" si="0"/>
        <v>11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1504</v>
      </c>
      <c r="AB14" s="42"/>
      <c r="AC14" s="42"/>
      <c r="AD14" s="43"/>
      <c r="AE14" s="41">
        <v>1543</v>
      </c>
      <c r="AF14" s="42"/>
      <c r="AG14" s="42"/>
      <c r="AH14" s="43"/>
      <c r="AI14" s="42">
        <v>1719</v>
      </c>
      <c r="AJ14" s="42"/>
      <c r="AK14" s="42"/>
      <c r="AL14" s="43"/>
      <c r="AM14" s="58">
        <f t="shared" si="1"/>
        <v>3262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258</v>
      </c>
      <c r="G15" s="42"/>
      <c r="H15" s="43"/>
      <c r="I15" s="41">
        <v>276</v>
      </c>
      <c r="J15" s="42"/>
      <c r="K15" s="43"/>
      <c r="L15" s="41">
        <v>320</v>
      </c>
      <c r="M15" s="42"/>
      <c r="N15" s="43"/>
      <c r="O15" s="41">
        <f t="shared" si="0"/>
        <v>596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10</v>
      </c>
      <c r="AB15" s="42"/>
      <c r="AC15" s="42"/>
      <c r="AD15" s="43"/>
      <c r="AE15" s="41">
        <v>7</v>
      </c>
      <c r="AF15" s="42"/>
      <c r="AG15" s="42"/>
      <c r="AH15" s="43"/>
      <c r="AI15" s="42">
        <v>7</v>
      </c>
      <c r="AJ15" s="42"/>
      <c r="AK15" s="42"/>
      <c r="AL15" s="43"/>
      <c r="AM15" s="58">
        <f t="shared" si="1"/>
        <v>14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249</v>
      </c>
      <c r="G16" s="42"/>
      <c r="H16" s="43"/>
      <c r="I16" s="41">
        <v>245</v>
      </c>
      <c r="J16" s="42"/>
      <c r="K16" s="43"/>
      <c r="L16" s="41">
        <v>283</v>
      </c>
      <c r="M16" s="42"/>
      <c r="N16" s="43"/>
      <c r="O16" s="41">
        <f t="shared" si="0"/>
        <v>528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62</v>
      </c>
      <c r="AB16" s="42"/>
      <c r="AC16" s="42"/>
      <c r="AD16" s="43"/>
      <c r="AE16" s="41">
        <v>49</v>
      </c>
      <c r="AF16" s="42"/>
      <c r="AG16" s="42"/>
      <c r="AH16" s="43"/>
      <c r="AI16" s="42">
        <v>62</v>
      </c>
      <c r="AJ16" s="42"/>
      <c r="AK16" s="42"/>
      <c r="AL16" s="43"/>
      <c r="AM16" s="58">
        <f t="shared" si="1"/>
        <v>111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96</v>
      </c>
      <c r="G17" s="42"/>
      <c r="H17" s="43"/>
      <c r="I17" s="41">
        <v>134</v>
      </c>
      <c r="J17" s="42"/>
      <c r="K17" s="43"/>
      <c r="L17" s="41">
        <v>171</v>
      </c>
      <c r="M17" s="42"/>
      <c r="N17" s="43"/>
      <c r="O17" s="41">
        <f t="shared" si="0"/>
        <v>305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285</v>
      </c>
      <c r="AB17" s="42"/>
      <c r="AC17" s="42"/>
      <c r="AD17" s="43"/>
      <c r="AE17" s="41">
        <v>246</v>
      </c>
      <c r="AF17" s="42"/>
      <c r="AG17" s="42"/>
      <c r="AH17" s="43"/>
      <c r="AI17" s="42">
        <v>321</v>
      </c>
      <c r="AJ17" s="42"/>
      <c r="AK17" s="42"/>
      <c r="AL17" s="43"/>
      <c r="AM17" s="58">
        <f t="shared" si="1"/>
        <v>567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159</v>
      </c>
      <c r="G18" s="42"/>
      <c r="H18" s="43"/>
      <c r="I18" s="41">
        <v>203</v>
      </c>
      <c r="J18" s="42"/>
      <c r="K18" s="43"/>
      <c r="L18" s="41">
        <v>214</v>
      </c>
      <c r="M18" s="42"/>
      <c r="N18" s="43"/>
      <c r="O18" s="41">
        <f t="shared" si="0"/>
        <v>417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251</v>
      </c>
      <c r="AB18" s="42"/>
      <c r="AC18" s="42"/>
      <c r="AD18" s="43"/>
      <c r="AE18" s="41">
        <v>197</v>
      </c>
      <c r="AF18" s="42"/>
      <c r="AG18" s="42"/>
      <c r="AH18" s="43"/>
      <c r="AI18" s="42">
        <v>238</v>
      </c>
      <c r="AJ18" s="42"/>
      <c r="AK18" s="42"/>
      <c r="AL18" s="43"/>
      <c r="AM18" s="58">
        <f t="shared" si="1"/>
        <v>435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165</v>
      </c>
      <c r="G19" s="42"/>
      <c r="H19" s="43"/>
      <c r="I19" s="41">
        <v>158</v>
      </c>
      <c r="J19" s="42"/>
      <c r="K19" s="43"/>
      <c r="L19" s="41">
        <v>182</v>
      </c>
      <c r="M19" s="42"/>
      <c r="N19" s="43"/>
      <c r="O19" s="41">
        <f t="shared" si="0"/>
        <v>340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64</v>
      </c>
      <c r="AF19" s="42"/>
      <c r="AG19" s="42"/>
      <c r="AH19" s="43"/>
      <c r="AI19" s="42">
        <v>78</v>
      </c>
      <c r="AJ19" s="42"/>
      <c r="AK19" s="42"/>
      <c r="AL19" s="43"/>
      <c r="AM19" s="58">
        <f t="shared" si="1"/>
        <v>142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81</v>
      </c>
      <c r="G20" s="42"/>
      <c r="H20" s="43"/>
      <c r="I20" s="41">
        <v>84</v>
      </c>
      <c r="J20" s="42"/>
      <c r="K20" s="43"/>
      <c r="L20" s="41">
        <v>76</v>
      </c>
      <c r="M20" s="42"/>
      <c r="N20" s="43"/>
      <c r="O20" s="41">
        <f t="shared" si="0"/>
        <v>160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131</v>
      </c>
      <c r="AB20" s="42"/>
      <c r="AC20" s="42"/>
      <c r="AD20" s="43"/>
      <c r="AE20" s="41">
        <v>117</v>
      </c>
      <c r="AF20" s="42"/>
      <c r="AG20" s="42"/>
      <c r="AH20" s="43"/>
      <c r="AI20" s="42">
        <v>161</v>
      </c>
      <c r="AJ20" s="42"/>
      <c r="AK20" s="42"/>
      <c r="AL20" s="43"/>
      <c r="AM20" s="58">
        <f t="shared" si="1"/>
        <v>278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66</v>
      </c>
      <c r="G21" s="42"/>
      <c r="H21" s="43"/>
      <c r="I21" s="41">
        <v>46</v>
      </c>
      <c r="J21" s="42"/>
      <c r="K21" s="43"/>
      <c r="L21" s="41">
        <v>65</v>
      </c>
      <c r="M21" s="42"/>
      <c r="N21" s="43"/>
      <c r="O21" s="41">
        <f t="shared" si="0"/>
        <v>111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148</v>
      </c>
      <c r="AB21" s="42"/>
      <c r="AC21" s="42"/>
      <c r="AD21" s="43"/>
      <c r="AE21" s="41">
        <v>143</v>
      </c>
      <c r="AF21" s="42"/>
      <c r="AG21" s="42"/>
      <c r="AH21" s="43"/>
      <c r="AI21" s="42">
        <v>159</v>
      </c>
      <c r="AJ21" s="42"/>
      <c r="AK21" s="42"/>
      <c r="AL21" s="43"/>
      <c r="AM21" s="58">
        <f t="shared" si="1"/>
        <v>302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45</v>
      </c>
      <c r="G22" s="42"/>
      <c r="H22" s="43"/>
      <c r="I22" s="41">
        <v>41</v>
      </c>
      <c r="J22" s="42"/>
      <c r="K22" s="43"/>
      <c r="L22" s="41">
        <v>45</v>
      </c>
      <c r="M22" s="42"/>
      <c r="N22" s="43"/>
      <c r="O22" s="41">
        <f t="shared" si="0"/>
        <v>86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259</v>
      </c>
      <c r="AB22" s="42"/>
      <c r="AC22" s="42"/>
      <c r="AD22" s="43"/>
      <c r="AE22" s="41">
        <v>282</v>
      </c>
      <c r="AF22" s="42"/>
      <c r="AG22" s="42"/>
      <c r="AH22" s="43"/>
      <c r="AI22" s="42">
        <v>328</v>
      </c>
      <c r="AJ22" s="42"/>
      <c r="AK22" s="42"/>
      <c r="AL22" s="43"/>
      <c r="AM22" s="58">
        <f t="shared" si="1"/>
        <v>610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194</v>
      </c>
      <c r="G23" s="42"/>
      <c r="H23" s="43"/>
      <c r="I23" s="41">
        <v>178</v>
      </c>
      <c r="J23" s="42"/>
      <c r="K23" s="43"/>
      <c r="L23" s="41">
        <v>202</v>
      </c>
      <c r="M23" s="42"/>
      <c r="N23" s="43"/>
      <c r="O23" s="41">
        <f t="shared" si="0"/>
        <v>380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21</v>
      </c>
      <c r="AB23" s="42"/>
      <c r="AC23" s="42"/>
      <c r="AD23" s="43"/>
      <c r="AE23" s="41">
        <v>16</v>
      </c>
      <c r="AF23" s="42"/>
      <c r="AG23" s="42"/>
      <c r="AH23" s="43"/>
      <c r="AI23" s="42">
        <v>14</v>
      </c>
      <c r="AJ23" s="42"/>
      <c r="AK23" s="42"/>
      <c r="AL23" s="43"/>
      <c r="AM23" s="58">
        <f t="shared" si="1"/>
        <v>30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238</v>
      </c>
      <c r="G24" s="42"/>
      <c r="H24" s="43"/>
      <c r="I24" s="41">
        <v>272</v>
      </c>
      <c r="J24" s="42"/>
      <c r="K24" s="43"/>
      <c r="L24" s="41">
        <v>267</v>
      </c>
      <c r="M24" s="42"/>
      <c r="N24" s="43"/>
      <c r="O24" s="41">
        <f t="shared" si="0"/>
        <v>539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158</v>
      </c>
      <c r="AB24" s="42"/>
      <c r="AC24" s="42"/>
      <c r="AD24" s="43"/>
      <c r="AE24" s="41">
        <v>155</v>
      </c>
      <c r="AF24" s="42"/>
      <c r="AG24" s="42"/>
      <c r="AH24" s="43"/>
      <c r="AI24" s="42">
        <v>175</v>
      </c>
      <c r="AJ24" s="42"/>
      <c r="AK24" s="42"/>
      <c r="AL24" s="43"/>
      <c r="AM24" s="58">
        <f t="shared" si="1"/>
        <v>330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209</v>
      </c>
      <c r="G25" s="42"/>
      <c r="H25" s="43"/>
      <c r="I25" s="41">
        <v>207</v>
      </c>
      <c r="J25" s="42"/>
      <c r="K25" s="43"/>
      <c r="L25" s="41">
        <v>229</v>
      </c>
      <c r="M25" s="42"/>
      <c r="N25" s="43"/>
      <c r="O25" s="41">
        <f t="shared" si="0"/>
        <v>436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242</v>
      </c>
      <c r="AB25" s="42"/>
      <c r="AC25" s="42"/>
      <c r="AD25" s="43"/>
      <c r="AE25" s="41">
        <v>204</v>
      </c>
      <c r="AF25" s="42"/>
      <c r="AG25" s="42"/>
      <c r="AH25" s="43"/>
      <c r="AI25" s="42">
        <v>207</v>
      </c>
      <c r="AJ25" s="42"/>
      <c r="AK25" s="42"/>
      <c r="AL25" s="43"/>
      <c r="AM25" s="58">
        <f t="shared" si="1"/>
        <v>411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169</v>
      </c>
      <c r="G26" s="42"/>
      <c r="H26" s="43"/>
      <c r="I26" s="41">
        <v>169</v>
      </c>
      <c r="J26" s="42"/>
      <c r="K26" s="43"/>
      <c r="L26" s="41">
        <v>203</v>
      </c>
      <c r="M26" s="42"/>
      <c r="N26" s="43"/>
      <c r="O26" s="41">
        <f t="shared" si="0"/>
        <v>372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171</v>
      </c>
      <c r="AB26" s="42"/>
      <c r="AC26" s="42"/>
      <c r="AD26" s="43"/>
      <c r="AE26" s="41">
        <v>166</v>
      </c>
      <c r="AF26" s="42"/>
      <c r="AG26" s="42"/>
      <c r="AH26" s="43"/>
      <c r="AI26" s="42">
        <v>172</v>
      </c>
      <c r="AJ26" s="42"/>
      <c r="AK26" s="42"/>
      <c r="AL26" s="43"/>
      <c r="AM26" s="58">
        <f t="shared" si="1"/>
        <v>338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151</v>
      </c>
      <c r="G27" s="42"/>
      <c r="H27" s="43"/>
      <c r="I27" s="41">
        <v>154</v>
      </c>
      <c r="J27" s="42"/>
      <c r="K27" s="43"/>
      <c r="L27" s="41">
        <v>178</v>
      </c>
      <c r="M27" s="42"/>
      <c r="N27" s="43"/>
      <c r="O27" s="41">
        <f t="shared" si="0"/>
        <v>332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198</v>
      </c>
      <c r="AB27" s="42"/>
      <c r="AC27" s="42"/>
      <c r="AD27" s="43"/>
      <c r="AE27" s="41">
        <v>182</v>
      </c>
      <c r="AF27" s="42"/>
      <c r="AG27" s="42"/>
      <c r="AH27" s="43"/>
      <c r="AI27" s="42">
        <v>166</v>
      </c>
      <c r="AJ27" s="42"/>
      <c r="AK27" s="42"/>
      <c r="AL27" s="43"/>
      <c r="AM27" s="58">
        <f t="shared" si="1"/>
        <v>348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71</v>
      </c>
      <c r="G28" s="42"/>
      <c r="H28" s="43"/>
      <c r="I28" s="41">
        <v>69</v>
      </c>
      <c r="J28" s="42"/>
      <c r="K28" s="43"/>
      <c r="L28" s="41">
        <v>82</v>
      </c>
      <c r="M28" s="42"/>
      <c r="N28" s="43"/>
      <c r="O28" s="41">
        <f t="shared" si="0"/>
        <v>151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241</v>
      </c>
      <c r="AB28" s="42"/>
      <c r="AC28" s="42"/>
      <c r="AD28" s="43"/>
      <c r="AE28" s="41">
        <v>216</v>
      </c>
      <c r="AF28" s="42"/>
      <c r="AG28" s="42"/>
      <c r="AH28" s="43"/>
      <c r="AI28" s="42">
        <v>252</v>
      </c>
      <c r="AJ28" s="42"/>
      <c r="AK28" s="42"/>
      <c r="AL28" s="43"/>
      <c r="AM28" s="58">
        <f t="shared" si="1"/>
        <v>468</v>
      </c>
      <c r="AN28" s="58"/>
      <c r="AO28" s="58"/>
      <c r="AP28" s="58"/>
      <c r="AR28" s="33"/>
      <c r="AS28" s="33" t="s">
        <v>49</v>
      </c>
      <c r="AT28" s="33" t="s">
        <v>50</v>
      </c>
      <c r="AU28" s="33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91</v>
      </c>
      <c r="G29" s="42"/>
      <c r="H29" s="43"/>
      <c r="I29" s="41">
        <v>85</v>
      </c>
      <c r="J29" s="42"/>
      <c r="K29" s="43"/>
      <c r="L29" s="41">
        <v>111</v>
      </c>
      <c r="M29" s="42"/>
      <c r="N29" s="43"/>
      <c r="O29" s="41">
        <f t="shared" si="0"/>
        <v>196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206</v>
      </c>
      <c r="AB29" s="42"/>
      <c r="AC29" s="42"/>
      <c r="AD29" s="43"/>
      <c r="AE29" s="41">
        <v>231</v>
      </c>
      <c r="AF29" s="42"/>
      <c r="AG29" s="42"/>
      <c r="AH29" s="43"/>
      <c r="AI29" s="42">
        <v>192</v>
      </c>
      <c r="AJ29" s="42"/>
      <c r="AK29" s="42"/>
      <c r="AL29" s="43"/>
      <c r="AM29" s="58">
        <f t="shared" si="1"/>
        <v>423</v>
      </c>
      <c r="AN29" s="58"/>
      <c r="AO29" s="58"/>
      <c r="AP29" s="58"/>
      <c r="AR29" s="33" t="s">
        <v>1</v>
      </c>
      <c r="AS29" s="9">
        <f>AE31</f>
        <v>13366</v>
      </c>
      <c r="AT29" s="9">
        <v>4118</v>
      </c>
      <c r="AU29" s="10">
        <f>IF(OR(AS29=0,AT29=0),"",ROUNDDOWN(AT29/AS29,4))</f>
        <v>0.308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1509</v>
      </c>
      <c r="G30" s="42"/>
      <c r="H30" s="43"/>
      <c r="I30" s="41">
        <v>1659</v>
      </c>
      <c r="J30" s="42"/>
      <c r="K30" s="43"/>
      <c r="L30" s="41">
        <v>1766</v>
      </c>
      <c r="M30" s="42"/>
      <c r="N30" s="43"/>
      <c r="O30" s="41">
        <f t="shared" si="0"/>
        <v>3425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43</v>
      </c>
      <c r="AB30" s="42"/>
      <c r="AC30" s="42"/>
      <c r="AD30" s="43"/>
      <c r="AE30" s="41">
        <v>50</v>
      </c>
      <c r="AF30" s="42"/>
      <c r="AG30" s="42"/>
      <c r="AH30" s="43"/>
      <c r="AI30" s="42">
        <v>45</v>
      </c>
      <c r="AJ30" s="42"/>
      <c r="AK30" s="42"/>
      <c r="AL30" s="43"/>
      <c r="AM30" s="58">
        <f t="shared" si="1"/>
        <v>95</v>
      </c>
      <c r="AN30" s="58"/>
      <c r="AO30" s="58"/>
      <c r="AP30" s="58"/>
      <c r="AR30" s="33" t="s">
        <v>3</v>
      </c>
      <c r="AS30" s="9">
        <f>AI31</f>
        <v>14774</v>
      </c>
      <c r="AT30" s="9">
        <v>5770</v>
      </c>
      <c r="AU30" s="10">
        <f>IF(OR(AS30=0,AT30=0),"",ROUNDDOWN(AT30/AS30,4))</f>
        <v>0.39050000000000001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561</v>
      </c>
      <c r="G31" s="42"/>
      <c r="H31" s="43"/>
      <c r="I31" s="41">
        <v>617</v>
      </c>
      <c r="J31" s="42"/>
      <c r="K31" s="43"/>
      <c r="L31" s="41">
        <v>698</v>
      </c>
      <c r="M31" s="42"/>
      <c r="N31" s="43"/>
      <c r="O31" s="41">
        <f t="shared" si="0"/>
        <v>1315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12788</v>
      </c>
      <c r="AB31" s="42"/>
      <c r="AC31" s="42"/>
      <c r="AD31" s="43"/>
      <c r="AE31" s="41">
        <f>SUM(I8:K32,AE8:AH30)</f>
        <v>13366</v>
      </c>
      <c r="AF31" s="42"/>
      <c r="AG31" s="42"/>
      <c r="AH31" s="43"/>
      <c r="AI31" s="41">
        <f>SUM(L8:N32,AI8:AL30)</f>
        <v>14774</v>
      </c>
      <c r="AJ31" s="42"/>
      <c r="AK31" s="42"/>
      <c r="AL31" s="43"/>
      <c r="AM31" s="58">
        <f>AE31+AI31</f>
        <v>28140</v>
      </c>
      <c r="AN31" s="58"/>
      <c r="AO31" s="58"/>
      <c r="AP31" s="58"/>
      <c r="AR31" s="33" t="s">
        <v>4</v>
      </c>
      <c r="AS31" s="9">
        <f>AM31</f>
        <v>28140</v>
      </c>
      <c r="AT31" s="9">
        <f>AT29+AT30</f>
        <v>9888</v>
      </c>
      <c r="AU31" s="10">
        <f>IF(OR(AS31=0,AT31=0),"",ROUNDDOWN(AT31/AS31,4))</f>
        <v>0.3513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470</v>
      </c>
      <c r="G32" s="60"/>
      <c r="H32" s="61"/>
      <c r="I32" s="59">
        <v>483</v>
      </c>
      <c r="J32" s="60"/>
      <c r="K32" s="61"/>
      <c r="L32" s="59">
        <v>536</v>
      </c>
      <c r="M32" s="60"/>
      <c r="N32" s="61"/>
      <c r="O32" s="59">
        <f t="shared" si="0"/>
        <v>1019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31" t="s">
        <v>59</v>
      </c>
      <c r="E34" s="70" t="s">
        <v>147</v>
      </c>
      <c r="F34" s="70"/>
      <c r="G34" s="1" t="s">
        <v>2</v>
      </c>
      <c r="L34" s="1" t="s">
        <v>60</v>
      </c>
      <c r="O34" s="69" t="s">
        <v>149</v>
      </c>
      <c r="P34" s="69"/>
      <c r="Q34" s="69"/>
      <c r="R34" s="69"/>
      <c r="S34" s="1" t="s">
        <v>2</v>
      </c>
      <c r="AG34" s="31" t="s">
        <v>61</v>
      </c>
      <c r="AH34" s="47">
        <f>AT31</f>
        <v>9888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31" t="s">
        <v>59</v>
      </c>
      <c r="E36" s="69" t="s">
        <v>148</v>
      </c>
      <c r="F36" s="69"/>
      <c r="G36" s="1" t="s">
        <v>62</v>
      </c>
      <c r="L36" s="1" t="s">
        <v>60</v>
      </c>
      <c r="O36" s="69" t="s">
        <v>150</v>
      </c>
      <c r="P36" s="69"/>
      <c r="Q36" s="69"/>
      <c r="R36" s="69"/>
      <c r="S36" s="1" t="s">
        <v>62</v>
      </c>
      <c r="Y36" s="1" t="s">
        <v>144</v>
      </c>
      <c r="AG36" s="31" t="s">
        <v>1</v>
      </c>
      <c r="AH36" s="47">
        <f>AT29</f>
        <v>4118</v>
      </c>
      <c r="AI36" s="47"/>
      <c r="AJ36" s="47"/>
      <c r="AK36" s="47"/>
      <c r="AL36" s="47"/>
      <c r="AM36" s="1" t="s">
        <v>2</v>
      </c>
    </row>
    <row r="37" spans="3:39" ht="6" customHeight="1">
      <c r="AG37" s="31"/>
    </row>
    <row r="38" spans="3:39" ht="18.75" customHeight="1">
      <c r="C38" s="30" t="s">
        <v>67</v>
      </c>
      <c r="AG38" s="31" t="s">
        <v>3</v>
      </c>
      <c r="AH38" s="47">
        <f>AT30</f>
        <v>5770</v>
      </c>
      <c r="AI38" s="47"/>
      <c r="AJ38" s="47"/>
      <c r="AK38" s="47"/>
      <c r="AL38" s="47"/>
      <c r="AM38" s="1" t="s">
        <v>2</v>
      </c>
    </row>
    <row r="39" spans="3:39" ht="6" customHeight="1">
      <c r="AG39" s="31"/>
    </row>
    <row r="40" spans="3:39" ht="18.75" customHeight="1">
      <c r="C40" s="12" t="s">
        <v>68</v>
      </c>
      <c r="AG40" s="31" t="s">
        <v>51</v>
      </c>
      <c r="AH40" s="68">
        <f>IF(OR(AH34=0,AM31=0),"",ROUNDDOWN(AH34/AM31*100,2))</f>
        <v>35.130000000000003</v>
      </c>
      <c r="AI40" s="68"/>
      <c r="AJ40" s="68"/>
      <c r="AK40" s="68"/>
      <c r="AL40" s="68"/>
      <c r="AM40" s="1" t="s">
        <v>145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abSelected="1" workbookViewId="0">
      <selection activeCell="C5" sqref="C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6" customWidth="1"/>
    <col min="45" max="47" width="8.75" style="1" customWidth="1"/>
    <col min="48" max="16384" width="9" style="1"/>
  </cols>
  <sheetData>
    <row r="1" spans="2:44" ht="21" customHeight="1"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35"/>
      <c r="H3" s="35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36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36"/>
      <c r="H4" s="11"/>
      <c r="I4" s="47" t="s">
        <v>62</v>
      </c>
      <c r="J4" s="47"/>
      <c r="K4" s="47"/>
      <c r="L4" s="47">
        <v>11525</v>
      </c>
      <c r="M4" s="47"/>
      <c r="N4" s="47"/>
      <c r="O4" s="34"/>
      <c r="P4" s="34"/>
      <c r="Q4" s="71" t="s">
        <v>65</v>
      </c>
      <c r="R4" s="71"/>
      <c r="S4" s="71"/>
      <c r="T4" s="63">
        <v>118.3</v>
      </c>
      <c r="U4" s="63"/>
      <c r="V4" s="63"/>
      <c r="W4" s="63"/>
      <c r="X4" s="34" t="s">
        <v>151</v>
      </c>
      <c r="Y4" s="34"/>
      <c r="Z4" s="34"/>
      <c r="AF4" s="8"/>
      <c r="AH4" s="36"/>
      <c r="AK4" s="35"/>
      <c r="AL4" s="36"/>
      <c r="AM4" s="34"/>
      <c r="AP4" s="35"/>
    </row>
    <row r="5" spans="2:44" ht="18.75" customHeight="1">
      <c r="Z5" s="36"/>
      <c r="AA5" s="36"/>
      <c r="AB5" s="36"/>
      <c r="AC5" s="36"/>
      <c r="AD5" s="47" t="s">
        <v>154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1729</v>
      </c>
      <c r="G8" s="39"/>
      <c r="H8" s="40"/>
      <c r="I8" s="38">
        <v>1903</v>
      </c>
      <c r="J8" s="39"/>
      <c r="K8" s="40"/>
      <c r="L8" s="38">
        <v>2123</v>
      </c>
      <c r="M8" s="39"/>
      <c r="N8" s="40"/>
      <c r="O8" s="38">
        <f t="shared" ref="O8:O32" si="0">I8+L8</f>
        <v>4026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502</v>
      </c>
      <c r="AB8" s="39"/>
      <c r="AC8" s="39"/>
      <c r="AD8" s="39"/>
      <c r="AE8" s="38">
        <v>601</v>
      </c>
      <c r="AF8" s="39"/>
      <c r="AG8" s="39"/>
      <c r="AH8" s="40"/>
      <c r="AI8" s="39">
        <v>632</v>
      </c>
      <c r="AJ8" s="39"/>
      <c r="AK8" s="39"/>
      <c r="AL8" s="40"/>
      <c r="AM8" s="57">
        <f t="shared" ref="AM8:AM30" si="1">AE8+AI8</f>
        <v>1233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85</v>
      </c>
      <c r="G9" s="42"/>
      <c r="H9" s="43"/>
      <c r="I9" s="41">
        <v>81</v>
      </c>
      <c r="J9" s="42"/>
      <c r="K9" s="43"/>
      <c r="L9" s="41">
        <v>77</v>
      </c>
      <c r="M9" s="42"/>
      <c r="N9" s="43"/>
      <c r="O9" s="41">
        <f t="shared" si="0"/>
        <v>158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62</v>
      </c>
      <c r="AB9" s="42"/>
      <c r="AC9" s="42"/>
      <c r="AD9" s="43"/>
      <c r="AE9" s="41">
        <v>74</v>
      </c>
      <c r="AF9" s="42"/>
      <c r="AG9" s="42"/>
      <c r="AH9" s="43"/>
      <c r="AI9" s="42">
        <v>77</v>
      </c>
      <c r="AJ9" s="42"/>
      <c r="AK9" s="42"/>
      <c r="AL9" s="43"/>
      <c r="AM9" s="58">
        <f t="shared" si="1"/>
        <v>151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232</v>
      </c>
      <c r="G10" s="42"/>
      <c r="H10" s="43"/>
      <c r="I10" s="41">
        <v>219</v>
      </c>
      <c r="J10" s="42"/>
      <c r="K10" s="43"/>
      <c r="L10" s="41">
        <v>242</v>
      </c>
      <c r="M10" s="42"/>
      <c r="N10" s="43"/>
      <c r="O10" s="41">
        <f t="shared" si="0"/>
        <v>461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295</v>
      </c>
      <c r="AB10" s="42"/>
      <c r="AC10" s="42"/>
      <c r="AD10" s="43"/>
      <c r="AE10" s="41">
        <v>330</v>
      </c>
      <c r="AF10" s="42"/>
      <c r="AG10" s="42"/>
      <c r="AH10" s="43"/>
      <c r="AI10" s="42">
        <v>350</v>
      </c>
      <c r="AJ10" s="42"/>
      <c r="AK10" s="42"/>
      <c r="AL10" s="43"/>
      <c r="AM10" s="58">
        <f t="shared" si="1"/>
        <v>680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110</v>
      </c>
      <c r="G11" s="42"/>
      <c r="H11" s="43"/>
      <c r="I11" s="41">
        <v>102</v>
      </c>
      <c r="J11" s="42"/>
      <c r="K11" s="43"/>
      <c r="L11" s="41">
        <v>132</v>
      </c>
      <c r="M11" s="42"/>
      <c r="N11" s="43"/>
      <c r="O11" s="41">
        <f t="shared" si="0"/>
        <v>234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434</v>
      </c>
      <c r="AB11" s="42"/>
      <c r="AC11" s="42"/>
      <c r="AD11" s="43"/>
      <c r="AE11" s="41">
        <v>510</v>
      </c>
      <c r="AF11" s="42"/>
      <c r="AG11" s="42"/>
      <c r="AH11" s="43"/>
      <c r="AI11" s="42">
        <v>575</v>
      </c>
      <c r="AJ11" s="42"/>
      <c r="AK11" s="42"/>
      <c r="AL11" s="43"/>
      <c r="AM11" s="58">
        <f t="shared" si="1"/>
        <v>1085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129</v>
      </c>
      <c r="G12" s="42"/>
      <c r="H12" s="43"/>
      <c r="I12" s="41">
        <v>139</v>
      </c>
      <c r="J12" s="42"/>
      <c r="K12" s="43"/>
      <c r="L12" s="41">
        <v>157</v>
      </c>
      <c r="M12" s="42"/>
      <c r="N12" s="43"/>
      <c r="O12" s="41">
        <f t="shared" si="0"/>
        <v>296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186</v>
      </c>
      <c r="AB12" s="42"/>
      <c r="AC12" s="42"/>
      <c r="AD12" s="43"/>
      <c r="AE12" s="41">
        <v>199</v>
      </c>
      <c r="AF12" s="42"/>
      <c r="AG12" s="42"/>
      <c r="AH12" s="43"/>
      <c r="AI12" s="42">
        <v>218</v>
      </c>
      <c r="AJ12" s="42"/>
      <c r="AK12" s="42"/>
      <c r="AL12" s="43"/>
      <c r="AM12" s="58">
        <f t="shared" si="1"/>
        <v>417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83</v>
      </c>
      <c r="G13" s="42"/>
      <c r="H13" s="43"/>
      <c r="I13" s="41">
        <v>86</v>
      </c>
      <c r="J13" s="42"/>
      <c r="K13" s="43"/>
      <c r="L13" s="41">
        <v>84</v>
      </c>
      <c r="M13" s="42"/>
      <c r="N13" s="43"/>
      <c r="O13" s="41">
        <f t="shared" si="0"/>
        <v>170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142</v>
      </c>
      <c r="AB13" s="42"/>
      <c r="AC13" s="42"/>
      <c r="AD13" s="43"/>
      <c r="AE13" s="41">
        <v>157</v>
      </c>
      <c r="AF13" s="42"/>
      <c r="AG13" s="42"/>
      <c r="AH13" s="43"/>
      <c r="AI13" s="42">
        <v>152</v>
      </c>
      <c r="AJ13" s="42"/>
      <c r="AK13" s="42"/>
      <c r="AL13" s="43"/>
      <c r="AM13" s="58">
        <f t="shared" si="1"/>
        <v>309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8</v>
      </c>
      <c r="G14" s="42"/>
      <c r="H14" s="43"/>
      <c r="I14" s="41">
        <v>7</v>
      </c>
      <c r="J14" s="42"/>
      <c r="K14" s="43"/>
      <c r="L14" s="41">
        <v>4</v>
      </c>
      <c r="M14" s="42"/>
      <c r="N14" s="43"/>
      <c r="O14" s="41">
        <f t="shared" si="0"/>
        <v>11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1504</v>
      </c>
      <c r="AB14" s="42"/>
      <c r="AC14" s="42"/>
      <c r="AD14" s="43"/>
      <c r="AE14" s="41">
        <v>1547</v>
      </c>
      <c r="AF14" s="42"/>
      <c r="AG14" s="42"/>
      <c r="AH14" s="43"/>
      <c r="AI14" s="42">
        <v>1718</v>
      </c>
      <c r="AJ14" s="42"/>
      <c r="AK14" s="42"/>
      <c r="AL14" s="43"/>
      <c r="AM14" s="58">
        <f t="shared" si="1"/>
        <v>3265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258</v>
      </c>
      <c r="G15" s="42"/>
      <c r="H15" s="43"/>
      <c r="I15" s="41">
        <v>273</v>
      </c>
      <c r="J15" s="42"/>
      <c r="K15" s="43"/>
      <c r="L15" s="41">
        <v>317</v>
      </c>
      <c r="M15" s="42"/>
      <c r="N15" s="43"/>
      <c r="O15" s="41">
        <f t="shared" si="0"/>
        <v>590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12</v>
      </c>
      <c r="AB15" s="42"/>
      <c r="AC15" s="42"/>
      <c r="AD15" s="43"/>
      <c r="AE15" s="41">
        <v>7</v>
      </c>
      <c r="AF15" s="42"/>
      <c r="AG15" s="42"/>
      <c r="AH15" s="43"/>
      <c r="AI15" s="42">
        <v>9</v>
      </c>
      <c r="AJ15" s="42"/>
      <c r="AK15" s="42"/>
      <c r="AL15" s="43"/>
      <c r="AM15" s="58">
        <f t="shared" si="1"/>
        <v>16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249</v>
      </c>
      <c r="G16" s="42"/>
      <c r="H16" s="43"/>
      <c r="I16" s="41">
        <v>243</v>
      </c>
      <c r="J16" s="42"/>
      <c r="K16" s="43"/>
      <c r="L16" s="41">
        <v>281</v>
      </c>
      <c r="M16" s="42"/>
      <c r="N16" s="43"/>
      <c r="O16" s="41">
        <f t="shared" si="0"/>
        <v>524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62</v>
      </c>
      <c r="AB16" s="42"/>
      <c r="AC16" s="42"/>
      <c r="AD16" s="43"/>
      <c r="AE16" s="41">
        <v>48</v>
      </c>
      <c r="AF16" s="42"/>
      <c r="AG16" s="42"/>
      <c r="AH16" s="43"/>
      <c r="AI16" s="42">
        <v>62</v>
      </c>
      <c r="AJ16" s="42"/>
      <c r="AK16" s="42"/>
      <c r="AL16" s="43"/>
      <c r="AM16" s="58">
        <f t="shared" si="1"/>
        <v>110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97</v>
      </c>
      <c r="G17" s="42"/>
      <c r="H17" s="43"/>
      <c r="I17" s="41">
        <v>138</v>
      </c>
      <c r="J17" s="42"/>
      <c r="K17" s="43"/>
      <c r="L17" s="41">
        <v>170</v>
      </c>
      <c r="M17" s="42"/>
      <c r="N17" s="43"/>
      <c r="O17" s="41">
        <f t="shared" si="0"/>
        <v>308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284</v>
      </c>
      <c r="AB17" s="42"/>
      <c r="AC17" s="42"/>
      <c r="AD17" s="43"/>
      <c r="AE17" s="41">
        <v>242</v>
      </c>
      <c r="AF17" s="42"/>
      <c r="AG17" s="42"/>
      <c r="AH17" s="43"/>
      <c r="AI17" s="42">
        <v>319</v>
      </c>
      <c r="AJ17" s="42"/>
      <c r="AK17" s="42"/>
      <c r="AL17" s="43"/>
      <c r="AM17" s="58">
        <f t="shared" si="1"/>
        <v>561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160</v>
      </c>
      <c r="G18" s="42"/>
      <c r="H18" s="43"/>
      <c r="I18" s="41">
        <v>200</v>
      </c>
      <c r="J18" s="42"/>
      <c r="K18" s="43"/>
      <c r="L18" s="41">
        <v>215</v>
      </c>
      <c r="M18" s="42"/>
      <c r="N18" s="43"/>
      <c r="O18" s="41">
        <f t="shared" si="0"/>
        <v>415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255</v>
      </c>
      <c r="AB18" s="42"/>
      <c r="AC18" s="42"/>
      <c r="AD18" s="43"/>
      <c r="AE18" s="41">
        <v>199</v>
      </c>
      <c r="AF18" s="42"/>
      <c r="AG18" s="42"/>
      <c r="AH18" s="43"/>
      <c r="AI18" s="42">
        <v>244</v>
      </c>
      <c r="AJ18" s="42"/>
      <c r="AK18" s="42"/>
      <c r="AL18" s="43"/>
      <c r="AM18" s="58">
        <f t="shared" si="1"/>
        <v>443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165</v>
      </c>
      <c r="G19" s="42"/>
      <c r="H19" s="43"/>
      <c r="I19" s="41">
        <v>158</v>
      </c>
      <c r="J19" s="42"/>
      <c r="K19" s="43"/>
      <c r="L19" s="41">
        <v>182</v>
      </c>
      <c r="M19" s="42"/>
      <c r="N19" s="43"/>
      <c r="O19" s="41">
        <f t="shared" si="0"/>
        <v>340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64</v>
      </c>
      <c r="AF19" s="42"/>
      <c r="AG19" s="42"/>
      <c r="AH19" s="43"/>
      <c r="AI19" s="42">
        <v>77</v>
      </c>
      <c r="AJ19" s="42"/>
      <c r="AK19" s="42"/>
      <c r="AL19" s="43"/>
      <c r="AM19" s="58">
        <f t="shared" si="1"/>
        <v>141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81</v>
      </c>
      <c r="G20" s="42"/>
      <c r="H20" s="43"/>
      <c r="I20" s="41">
        <v>84</v>
      </c>
      <c r="J20" s="42"/>
      <c r="K20" s="43"/>
      <c r="L20" s="41">
        <v>77</v>
      </c>
      <c r="M20" s="42"/>
      <c r="N20" s="43"/>
      <c r="O20" s="41">
        <f t="shared" si="0"/>
        <v>161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131</v>
      </c>
      <c r="AB20" s="42"/>
      <c r="AC20" s="42"/>
      <c r="AD20" s="43"/>
      <c r="AE20" s="41">
        <v>116</v>
      </c>
      <c r="AF20" s="42"/>
      <c r="AG20" s="42"/>
      <c r="AH20" s="43"/>
      <c r="AI20" s="42">
        <v>160</v>
      </c>
      <c r="AJ20" s="42"/>
      <c r="AK20" s="42"/>
      <c r="AL20" s="43"/>
      <c r="AM20" s="58">
        <f t="shared" si="1"/>
        <v>276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67</v>
      </c>
      <c r="G21" s="42"/>
      <c r="H21" s="43"/>
      <c r="I21" s="41">
        <v>47</v>
      </c>
      <c r="J21" s="42"/>
      <c r="K21" s="43"/>
      <c r="L21" s="41">
        <v>65</v>
      </c>
      <c r="M21" s="42"/>
      <c r="N21" s="43"/>
      <c r="O21" s="41">
        <f t="shared" si="0"/>
        <v>112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147</v>
      </c>
      <c r="AB21" s="42"/>
      <c r="AC21" s="42"/>
      <c r="AD21" s="43"/>
      <c r="AE21" s="41">
        <v>142</v>
      </c>
      <c r="AF21" s="42"/>
      <c r="AG21" s="42"/>
      <c r="AH21" s="43"/>
      <c r="AI21" s="42">
        <v>159</v>
      </c>
      <c r="AJ21" s="42"/>
      <c r="AK21" s="42"/>
      <c r="AL21" s="43"/>
      <c r="AM21" s="58">
        <f t="shared" si="1"/>
        <v>301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45</v>
      </c>
      <c r="G22" s="42"/>
      <c r="H22" s="43"/>
      <c r="I22" s="41">
        <v>41</v>
      </c>
      <c r="J22" s="42"/>
      <c r="K22" s="43"/>
      <c r="L22" s="41">
        <v>44</v>
      </c>
      <c r="M22" s="42"/>
      <c r="N22" s="43"/>
      <c r="O22" s="41">
        <f t="shared" si="0"/>
        <v>85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260</v>
      </c>
      <c r="AB22" s="42"/>
      <c r="AC22" s="42"/>
      <c r="AD22" s="43"/>
      <c r="AE22" s="41">
        <v>284</v>
      </c>
      <c r="AF22" s="42"/>
      <c r="AG22" s="42"/>
      <c r="AH22" s="43"/>
      <c r="AI22" s="42">
        <v>330</v>
      </c>
      <c r="AJ22" s="42"/>
      <c r="AK22" s="42"/>
      <c r="AL22" s="43"/>
      <c r="AM22" s="58">
        <f t="shared" si="1"/>
        <v>614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194</v>
      </c>
      <c r="G23" s="42"/>
      <c r="H23" s="43"/>
      <c r="I23" s="41">
        <v>177</v>
      </c>
      <c r="J23" s="42"/>
      <c r="K23" s="43"/>
      <c r="L23" s="41">
        <v>203</v>
      </c>
      <c r="M23" s="42"/>
      <c r="N23" s="43"/>
      <c r="O23" s="41">
        <f t="shared" si="0"/>
        <v>380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28</v>
      </c>
      <c r="AB23" s="42"/>
      <c r="AC23" s="42"/>
      <c r="AD23" s="43"/>
      <c r="AE23" s="41">
        <v>20</v>
      </c>
      <c r="AF23" s="42"/>
      <c r="AG23" s="42"/>
      <c r="AH23" s="43"/>
      <c r="AI23" s="42">
        <v>16</v>
      </c>
      <c r="AJ23" s="42"/>
      <c r="AK23" s="42"/>
      <c r="AL23" s="43"/>
      <c r="AM23" s="58">
        <f t="shared" si="1"/>
        <v>36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239</v>
      </c>
      <c r="G24" s="42"/>
      <c r="H24" s="43"/>
      <c r="I24" s="41">
        <v>268</v>
      </c>
      <c r="J24" s="42"/>
      <c r="K24" s="43"/>
      <c r="L24" s="41">
        <v>269</v>
      </c>
      <c r="M24" s="42"/>
      <c r="N24" s="43"/>
      <c r="O24" s="41">
        <f t="shared" si="0"/>
        <v>537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158</v>
      </c>
      <c r="AB24" s="42"/>
      <c r="AC24" s="42"/>
      <c r="AD24" s="43"/>
      <c r="AE24" s="41">
        <v>153</v>
      </c>
      <c r="AF24" s="42"/>
      <c r="AG24" s="42"/>
      <c r="AH24" s="43"/>
      <c r="AI24" s="42">
        <v>173</v>
      </c>
      <c r="AJ24" s="42"/>
      <c r="AK24" s="42"/>
      <c r="AL24" s="43"/>
      <c r="AM24" s="58">
        <f t="shared" si="1"/>
        <v>326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210</v>
      </c>
      <c r="G25" s="42"/>
      <c r="H25" s="43"/>
      <c r="I25" s="41">
        <v>207</v>
      </c>
      <c r="J25" s="42"/>
      <c r="K25" s="43"/>
      <c r="L25" s="41">
        <v>231</v>
      </c>
      <c r="M25" s="42"/>
      <c r="N25" s="43"/>
      <c r="O25" s="41">
        <f t="shared" si="0"/>
        <v>438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245</v>
      </c>
      <c r="AB25" s="42"/>
      <c r="AC25" s="42"/>
      <c r="AD25" s="43"/>
      <c r="AE25" s="41">
        <v>208</v>
      </c>
      <c r="AF25" s="42"/>
      <c r="AG25" s="42"/>
      <c r="AH25" s="43"/>
      <c r="AI25" s="42">
        <v>211</v>
      </c>
      <c r="AJ25" s="42"/>
      <c r="AK25" s="42"/>
      <c r="AL25" s="43"/>
      <c r="AM25" s="58">
        <f t="shared" si="1"/>
        <v>419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169</v>
      </c>
      <c r="G26" s="42"/>
      <c r="H26" s="43"/>
      <c r="I26" s="41">
        <v>168</v>
      </c>
      <c r="J26" s="42"/>
      <c r="K26" s="43"/>
      <c r="L26" s="41">
        <v>200</v>
      </c>
      <c r="M26" s="42"/>
      <c r="N26" s="43"/>
      <c r="O26" s="41">
        <f t="shared" si="0"/>
        <v>368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164</v>
      </c>
      <c r="AB26" s="42"/>
      <c r="AC26" s="42"/>
      <c r="AD26" s="43"/>
      <c r="AE26" s="41">
        <v>161</v>
      </c>
      <c r="AF26" s="42"/>
      <c r="AG26" s="42"/>
      <c r="AH26" s="43"/>
      <c r="AI26" s="42">
        <v>169</v>
      </c>
      <c r="AJ26" s="42"/>
      <c r="AK26" s="42"/>
      <c r="AL26" s="43"/>
      <c r="AM26" s="58">
        <f t="shared" si="1"/>
        <v>330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149</v>
      </c>
      <c r="G27" s="42"/>
      <c r="H27" s="43"/>
      <c r="I27" s="41">
        <v>153</v>
      </c>
      <c r="J27" s="42"/>
      <c r="K27" s="43"/>
      <c r="L27" s="41">
        <v>173</v>
      </c>
      <c r="M27" s="42"/>
      <c r="N27" s="43"/>
      <c r="O27" s="41">
        <f t="shared" si="0"/>
        <v>326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196</v>
      </c>
      <c r="AB27" s="42"/>
      <c r="AC27" s="42"/>
      <c r="AD27" s="43"/>
      <c r="AE27" s="41">
        <v>181</v>
      </c>
      <c r="AF27" s="42"/>
      <c r="AG27" s="42"/>
      <c r="AH27" s="43"/>
      <c r="AI27" s="42">
        <v>163</v>
      </c>
      <c r="AJ27" s="42"/>
      <c r="AK27" s="42"/>
      <c r="AL27" s="43"/>
      <c r="AM27" s="58">
        <f t="shared" si="1"/>
        <v>344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71</v>
      </c>
      <c r="G28" s="42"/>
      <c r="H28" s="43"/>
      <c r="I28" s="41">
        <v>69</v>
      </c>
      <c r="J28" s="42"/>
      <c r="K28" s="43"/>
      <c r="L28" s="41">
        <v>82</v>
      </c>
      <c r="M28" s="42"/>
      <c r="N28" s="43"/>
      <c r="O28" s="41">
        <f t="shared" si="0"/>
        <v>151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242</v>
      </c>
      <c r="AB28" s="42"/>
      <c r="AC28" s="42"/>
      <c r="AD28" s="43"/>
      <c r="AE28" s="41">
        <v>216</v>
      </c>
      <c r="AF28" s="42"/>
      <c r="AG28" s="42"/>
      <c r="AH28" s="43"/>
      <c r="AI28" s="42">
        <v>251</v>
      </c>
      <c r="AJ28" s="42"/>
      <c r="AK28" s="42"/>
      <c r="AL28" s="43"/>
      <c r="AM28" s="58">
        <f t="shared" si="1"/>
        <v>467</v>
      </c>
      <c r="AN28" s="58"/>
      <c r="AO28" s="58"/>
      <c r="AP28" s="58"/>
      <c r="AR28" s="37"/>
      <c r="AS28" s="37" t="s">
        <v>49</v>
      </c>
      <c r="AT28" s="37" t="s">
        <v>50</v>
      </c>
      <c r="AU28" s="37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89</v>
      </c>
      <c r="G29" s="42"/>
      <c r="H29" s="43"/>
      <c r="I29" s="41">
        <v>83</v>
      </c>
      <c r="J29" s="42"/>
      <c r="K29" s="43"/>
      <c r="L29" s="41">
        <v>108</v>
      </c>
      <c r="M29" s="42"/>
      <c r="N29" s="43"/>
      <c r="O29" s="41">
        <f t="shared" si="0"/>
        <v>191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201</v>
      </c>
      <c r="AB29" s="42"/>
      <c r="AC29" s="42"/>
      <c r="AD29" s="43"/>
      <c r="AE29" s="41">
        <v>228</v>
      </c>
      <c r="AF29" s="42"/>
      <c r="AG29" s="42"/>
      <c r="AH29" s="43"/>
      <c r="AI29" s="42">
        <v>190</v>
      </c>
      <c r="AJ29" s="42"/>
      <c r="AK29" s="42"/>
      <c r="AL29" s="43"/>
      <c r="AM29" s="58">
        <f t="shared" si="1"/>
        <v>418</v>
      </c>
      <c r="AN29" s="58"/>
      <c r="AO29" s="58"/>
      <c r="AP29" s="58"/>
      <c r="AR29" s="37" t="s">
        <v>1</v>
      </c>
      <c r="AS29" s="9">
        <f>AE31</f>
        <v>13321</v>
      </c>
      <c r="AT29" s="9">
        <v>4123</v>
      </c>
      <c r="AU29" s="10">
        <f>IF(OR(AS29=0,AT29=0),"",ROUNDDOWN(AT29/AS29,4))</f>
        <v>0.3095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1502</v>
      </c>
      <c r="G30" s="42"/>
      <c r="H30" s="43"/>
      <c r="I30" s="41">
        <v>1638</v>
      </c>
      <c r="J30" s="42"/>
      <c r="K30" s="43"/>
      <c r="L30" s="41">
        <v>1755</v>
      </c>
      <c r="M30" s="42"/>
      <c r="N30" s="43"/>
      <c r="O30" s="41">
        <f t="shared" si="0"/>
        <v>3393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44</v>
      </c>
      <c r="AB30" s="42"/>
      <c r="AC30" s="42"/>
      <c r="AD30" s="43"/>
      <c r="AE30" s="41">
        <v>51</v>
      </c>
      <c r="AF30" s="42"/>
      <c r="AG30" s="42"/>
      <c r="AH30" s="43"/>
      <c r="AI30" s="42">
        <v>45</v>
      </c>
      <c r="AJ30" s="42"/>
      <c r="AK30" s="42"/>
      <c r="AL30" s="43"/>
      <c r="AM30" s="58">
        <f t="shared" si="1"/>
        <v>96</v>
      </c>
      <c r="AN30" s="58"/>
      <c r="AO30" s="58"/>
      <c r="AP30" s="58"/>
      <c r="AR30" s="37" t="s">
        <v>3</v>
      </c>
      <c r="AS30" s="9">
        <f>AI31</f>
        <v>14725</v>
      </c>
      <c r="AT30" s="9">
        <v>5779</v>
      </c>
      <c r="AU30" s="10">
        <f>IF(OR(AS30=0,AT30=0),"",ROUNDDOWN(AT30/AS30,4))</f>
        <v>0.39240000000000003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562</v>
      </c>
      <c r="G31" s="42"/>
      <c r="H31" s="43"/>
      <c r="I31" s="41">
        <v>617</v>
      </c>
      <c r="J31" s="42"/>
      <c r="K31" s="43"/>
      <c r="L31" s="41">
        <v>699</v>
      </c>
      <c r="M31" s="42"/>
      <c r="N31" s="43"/>
      <c r="O31" s="41">
        <f t="shared" si="0"/>
        <v>1316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12787</v>
      </c>
      <c r="AB31" s="42"/>
      <c r="AC31" s="42"/>
      <c r="AD31" s="43"/>
      <c r="AE31" s="41">
        <f>SUM(I8:K32,AE8:AH30)</f>
        <v>13321</v>
      </c>
      <c r="AF31" s="42"/>
      <c r="AG31" s="42"/>
      <c r="AH31" s="43"/>
      <c r="AI31" s="41">
        <f>SUM(L8:N32,AI8:AL30)</f>
        <v>14725</v>
      </c>
      <c r="AJ31" s="42"/>
      <c r="AK31" s="42"/>
      <c r="AL31" s="43"/>
      <c r="AM31" s="58">
        <f>AE31+AI31</f>
        <v>28046</v>
      </c>
      <c r="AN31" s="58"/>
      <c r="AO31" s="58"/>
      <c r="AP31" s="58"/>
      <c r="AR31" s="37" t="s">
        <v>4</v>
      </c>
      <c r="AS31" s="9">
        <f>AM31</f>
        <v>28046</v>
      </c>
      <c r="AT31" s="9">
        <f>AT29+AT30</f>
        <v>9902</v>
      </c>
      <c r="AU31" s="10">
        <f>IF(OR(AS31=0,AT31=0),"",ROUNDDOWN(AT31/AS31,4))</f>
        <v>0.35299999999999998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470</v>
      </c>
      <c r="G32" s="60"/>
      <c r="H32" s="61"/>
      <c r="I32" s="59">
        <v>482</v>
      </c>
      <c r="J32" s="60"/>
      <c r="K32" s="61"/>
      <c r="L32" s="59">
        <v>535</v>
      </c>
      <c r="M32" s="60"/>
      <c r="N32" s="61"/>
      <c r="O32" s="59">
        <f t="shared" si="0"/>
        <v>1017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35" t="s">
        <v>59</v>
      </c>
      <c r="E34" s="70" t="s">
        <v>155</v>
      </c>
      <c r="F34" s="70"/>
      <c r="G34" s="1" t="s">
        <v>2</v>
      </c>
      <c r="L34" s="1" t="s">
        <v>60</v>
      </c>
      <c r="O34" s="69" t="s">
        <v>157</v>
      </c>
      <c r="P34" s="69"/>
      <c r="Q34" s="69"/>
      <c r="R34" s="69"/>
      <c r="S34" s="1" t="s">
        <v>2</v>
      </c>
      <c r="AG34" s="35" t="s">
        <v>61</v>
      </c>
      <c r="AH34" s="47">
        <f>AT31</f>
        <v>9902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35" t="s">
        <v>59</v>
      </c>
      <c r="E36" s="69" t="s">
        <v>156</v>
      </c>
      <c r="F36" s="69"/>
      <c r="G36" s="1" t="s">
        <v>62</v>
      </c>
      <c r="L36" s="1" t="s">
        <v>60</v>
      </c>
      <c r="O36" s="69" t="s">
        <v>158</v>
      </c>
      <c r="P36" s="69"/>
      <c r="Q36" s="69"/>
      <c r="R36" s="69"/>
      <c r="S36" s="1" t="s">
        <v>62</v>
      </c>
      <c r="Y36" s="1" t="s">
        <v>152</v>
      </c>
      <c r="AG36" s="35" t="s">
        <v>1</v>
      </c>
      <c r="AH36" s="47">
        <f>AT29</f>
        <v>4123</v>
      </c>
      <c r="AI36" s="47"/>
      <c r="AJ36" s="47"/>
      <c r="AK36" s="47"/>
      <c r="AL36" s="47"/>
      <c r="AM36" s="1" t="s">
        <v>2</v>
      </c>
    </row>
    <row r="37" spans="3:39" ht="6" customHeight="1">
      <c r="AG37" s="35"/>
    </row>
    <row r="38" spans="3:39" ht="18.75" customHeight="1">
      <c r="C38" s="34" t="s">
        <v>67</v>
      </c>
      <c r="AG38" s="35" t="s">
        <v>3</v>
      </c>
      <c r="AH38" s="47">
        <f>AT30</f>
        <v>5779</v>
      </c>
      <c r="AI38" s="47"/>
      <c r="AJ38" s="47"/>
      <c r="AK38" s="47"/>
      <c r="AL38" s="47"/>
      <c r="AM38" s="1" t="s">
        <v>2</v>
      </c>
    </row>
    <row r="39" spans="3:39" ht="6" customHeight="1">
      <c r="AG39" s="35"/>
    </row>
    <row r="40" spans="3:39" ht="18.75" customHeight="1">
      <c r="C40" s="12" t="s">
        <v>68</v>
      </c>
      <c r="AG40" s="35" t="s">
        <v>51</v>
      </c>
      <c r="AH40" s="68">
        <f>IF(OR(AH34=0,AM31=0),"",ROUNDDOWN(AH34/AM31*100,2))</f>
        <v>35.299999999999997</v>
      </c>
      <c r="AI40" s="68"/>
      <c r="AJ40" s="68"/>
      <c r="AK40" s="68"/>
      <c r="AL40" s="68"/>
      <c r="AM40" s="1" t="s">
        <v>153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zoomScaleNormal="100" workbookViewId="0">
      <selection activeCell="B1" sqref="B1:AP1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" customWidth="1"/>
    <col min="45" max="47" width="8.75" style="1" customWidth="1"/>
    <col min="48" max="16384" width="9" style="1"/>
  </cols>
  <sheetData>
    <row r="1" spans="2:44" ht="21" customHeight="1">
      <c r="B1" s="48" t="s">
        <v>80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4"/>
      <c r="H3" s="4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2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2"/>
      <c r="H4" s="11"/>
      <c r="I4" s="47" t="s">
        <v>62</v>
      </c>
      <c r="J4" s="47"/>
      <c r="K4" s="47"/>
      <c r="L4" s="47">
        <v>11525</v>
      </c>
      <c r="M4" s="47"/>
      <c r="N4" s="47"/>
      <c r="O4" s="5"/>
      <c r="P4" s="5"/>
      <c r="Q4" s="71" t="s">
        <v>65</v>
      </c>
      <c r="R4" s="71"/>
      <c r="S4" s="71"/>
      <c r="T4" s="63">
        <v>118.3</v>
      </c>
      <c r="U4" s="63"/>
      <c r="V4" s="63"/>
      <c r="W4" s="63"/>
      <c r="X4" s="5" t="s">
        <v>73</v>
      </c>
      <c r="Y4" s="5"/>
      <c r="Z4" s="5"/>
      <c r="AF4" s="8"/>
      <c r="AH4" s="2"/>
      <c r="AK4" s="4"/>
      <c r="AL4" s="2"/>
      <c r="AM4" s="5"/>
      <c r="AP4" s="4"/>
    </row>
    <row r="5" spans="2:44" ht="18.75" customHeight="1">
      <c r="Z5" s="2"/>
      <c r="AA5" s="2"/>
      <c r="AB5" s="2"/>
      <c r="AC5" s="2"/>
      <c r="AD5" s="47" t="s">
        <v>76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1752</v>
      </c>
      <c r="G8" s="39"/>
      <c r="H8" s="40"/>
      <c r="I8" s="38">
        <v>1939</v>
      </c>
      <c r="J8" s="39"/>
      <c r="K8" s="40"/>
      <c r="L8" s="38">
        <v>2149</v>
      </c>
      <c r="M8" s="39"/>
      <c r="N8" s="40"/>
      <c r="O8" s="38">
        <f t="shared" ref="O8:O32" si="0">I8+L8</f>
        <v>4088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507</v>
      </c>
      <c r="AB8" s="39"/>
      <c r="AC8" s="39"/>
      <c r="AD8" s="39"/>
      <c r="AE8" s="38">
        <v>610</v>
      </c>
      <c r="AF8" s="39"/>
      <c r="AG8" s="39"/>
      <c r="AH8" s="40"/>
      <c r="AI8" s="39">
        <v>648</v>
      </c>
      <c r="AJ8" s="39"/>
      <c r="AK8" s="39"/>
      <c r="AL8" s="40"/>
      <c r="AM8" s="57">
        <f t="shared" ref="AM8:AM30" si="1">AE8+AI8</f>
        <v>1258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83</v>
      </c>
      <c r="G9" s="42"/>
      <c r="H9" s="43"/>
      <c r="I9" s="41">
        <v>81</v>
      </c>
      <c r="J9" s="42"/>
      <c r="K9" s="43"/>
      <c r="L9" s="41">
        <v>74</v>
      </c>
      <c r="M9" s="42"/>
      <c r="N9" s="43"/>
      <c r="O9" s="41">
        <f t="shared" si="0"/>
        <v>155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65</v>
      </c>
      <c r="AB9" s="42"/>
      <c r="AC9" s="42"/>
      <c r="AD9" s="43"/>
      <c r="AE9" s="41">
        <v>76</v>
      </c>
      <c r="AF9" s="42"/>
      <c r="AG9" s="42"/>
      <c r="AH9" s="43"/>
      <c r="AI9" s="42">
        <v>82</v>
      </c>
      <c r="AJ9" s="42"/>
      <c r="AK9" s="42"/>
      <c r="AL9" s="43"/>
      <c r="AM9" s="58">
        <f t="shared" si="1"/>
        <v>158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230</v>
      </c>
      <c r="G10" s="42"/>
      <c r="H10" s="43"/>
      <c r="I10" s="41">
        <v>222</v>
      </c>
      <c r="J10" s="42"/>
      <c r="K10" s="43"/>
      <c r="L10" s="41">
        <v>246</v>
      </c>
      <c r="M10" s="42"/>
      <c r="N10" s="43"/>
      <c r="O10" s="41">
        <f t="shared" si="0"/>
        <v>468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295</v>
      </c>
      <c r="AB10" s="42"/>
      <c r="AC10" s="42"/>
      <c r="AD10" s="43"/>
      <c r="AE10" s="41">
        <v>327</v>
      </c>
      <c r="AF10" s="42"/>
      <c r="AG10" s="42"/>
      <c r="AH10" s="43"/>
      <c r="AI10" s="42">
        <v>341</v>
      </c>
      <c r="AJ10" s="42"/>
      <c r="AK10" s="42"/>
      <c r="AL10" s="43"/>
      <c r="AM10" s="58">
        <f t="shared" si="1"/>
        <v>668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112</v>
      </c>
      <c r="G11" s="42"/>
      <c r="H11" s="43"/>
      <c r="I11" s="41">
        <v>105</v>
      </c>
      <c r="J11" s="42"/>
      <c r="K11" s="43"/>
      <c r="L11" s="41">
        <v>135</v>
      </c>
      <c r="M11" s="42"/>
      <c r="N11" s="43"/>
      <c r="O11" s="41">
        <f t="shared" si="0"/>
        <v>240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435</v>
      </c>
      <c r="AB11" s="42"/>
      <c r="AC11" s="42"/>
      <c r="AD11" s="43"/>
      <c r="AE11" s="41">
        <v>510</v>
      </c>
      <c r="AF11" s="42"/>
      <c r="AG11" s="42"/>
      <c r="AH11" s="43"/>
      <c r="AI11" s="42">
        <v>577</v>
      </c>
      <c r="AJ11" s="42"/>
      <c r="AK11" s="42"/>
      <c r="AL11" s="43"/>
      <c r="AM11" s="58">
        <f t="shared" si="1"/>
        <v>1087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134</v>
      </c>
      <c r="G12" s="42"/>
      <c r="H12" s="43"/>
      <c r="I12" s="41">
        <v>142</v>
      </c>
      <c r="J12" s="42"/>
      <c r="K12" s="43"/>
      <c r="L12" s="41">
        <v>155</v>
      </c>
      <c r="M12" s="42"/>
      <c r="N12" s="43"/>
      <c r="O12" s="41">
        <f t="shared" si="0"/>
        <v>297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185</v>
      </c>
      <c r="AB12" s="42"/>
      <c r="AC12" s="42"/>
      <c r="AD12" s="43"/>
      <c r="AE12" s="41">
        <v>201</v>
      </c>
      <c r="AF12" s="42"/>
      <c r="AG12" s="42"/>
      <c r="AH12" s="43"/>
      <c r="AI12" s="42">
        <v>227</v>
      </c>
      <c r="AJ12" s="42"/>
      <c r="AK12" s="42"/>
      <c r="AL12" s="43"/>
      <c r="AM12" s="58">
        <f t="shared" si="1"/>
        <v>428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82</v>
      </c>
      <c r="G13" s="42"/>
      <c r="H13" s="43"/>
      <c r="I13" s="41">
        <v>87</v>
      </c>
      <c r="J13" s="42"/>
      <c r="K13" s="43"/>
      <c r="L13" s="41">
        <v>87</v>
      </c>
      <c r="M13" s="42"/>
      <c r="N13" s="43"/>
      <c r="O13" s="41">
        <f t="shared" si="0"/>
        <v>174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144</v>
      </c>
      <c r="AB13" s="42"/>
      <c r="AC13" s="42"/>
      <c r="AD13" s="43"/>
      <c r="AE13" s="41">
        <v>157</v>
      </c>
      <c r="AF13" s="42"/>
      <c r="AG13" s="42"/>
      <c r="AH13" s="43"/>
      <c r="AI13" s="42">
        <v>156</v>
      </c>
      <c r="AJ13" s="42"/>
      <c r="AK13" s="42"/>
      <c r="AL13" s="43"/>
      <c r="AM13" s="58">
        <f t="shared" si="1"/>
        <v>313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8</v>
      </c>
      <c r="G14" s="42"/>
      <c r="H14" s="43"/>
      <c r="I14" s="41">
        <v>6</v>
      </c>
      <c r="J14" s="42"/>
      <c r="K14" s="43"/>
      <c r="L14" s="41">
        <v>5</v>
      </c>
      <c r="M14" s="42"/>
      <c r="N14" s="43"/>
      <c r="O14" s="41">
        <f t="shared" si="0"/>
        <v>11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1518</v>
      </c>
      <c r="AB14" s="42"/>
      <c r="AC14" s="42"/>
      <c r="AD14" s="43"/>
      <c r="AE14" s="41">
        <v>1567</v>
      </c>
      <c r="AF14" s="42"/>
      <c r="AG14" s="42"/>
      <c r="AH14" s="43"/>
      <c r="AI14" s="42">
        <v>1750</v>
      </c>
      <c r="AJ14" s="42"/>
      <c r="AK14" s="42"/>
      <c r="AL14" s="43"/>
      <c r="AM14" s="58">
        <f t="shared" si="1"/>
        <v>3317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259</v>
      </c>
      <c r="G15" s="42"/>
      <c r="H15" s="43"/>
      <c r="I15" s="41">
        <v>274</v>
      </c>
      <c r="J15" s="42"/>
      <c r="K15" s="43"/>
      <c r="L15" s="41">
        <v>320</v>
      </c>
      <c r="M15" s="42"/>
      <c r="N15" s="43"/>
      <c r="O15" s="41">
        <f t="shared" si="0"/>
        <v>594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9</v>
      </c>
      <c r="AB15" s="42"/>
      <c r="AC15" s="42"/>
      <c r="AD15" s="43"/>
      <c r="AE15" s="41">
        <v>6</v>
      </c>
      <c r="AF15" s="42"/>
      <c r="AG15" s="42"/>
      <c r="AH15" s="43"/>
      <c r="AI15" s="42">
        <v>7</v>
      </c>
      <c r="AJ15" s="42"/>
      <c r="AK15" s="42"/>
      <c r="AL15" s="43"/>
      <c r="AM15" s="58">
        <f t="shared" si="1"/>
        <v>13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254</v>
      </c>
      <c r="G16" s="42"/>
      <c r="H16" s="43"/>
      <c r="I16" s="41">
        <v>250</v>
      </c>
      <c r="J16" s="42"/>
      <c r="K16" s="43"/>
      <c r="L16" s="41">
        <v>292</v>
      </c>
      <c r="M16" s="42"/>
      <c r="N16" s="43"/>
      <c r="O16" s="41">
        <f t="shared" si="0"/>
        <v>542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64</v>
      </c>
      <c r="AB16" s="42"/>
      <c r="AC16" s="42"/>
      <c r="AD16" s="43"/>
      <c r="AE16" s="41">
        <v>58</v>
      </c>
      <c r="AF16" s="42"/>
      <c r="AG16" s="42"/>
      <c r="AH16" s="43"/>
      <c r="AI16" s="42">
        <v>64</v>
      </c>
      <c r="AJ16" s="42"/>
      <c r="AK16" s="42"/>
      <c r="AL16" s="43"/>
      <c r="AM16" s="58">
        <f t="shared" si="1"/>
        <v>122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95</v>
      </c>
      <c r="G17" s="42"/>
      <c r="H17" s="43"/>
      <c r="I17" s="41">
        <v>132</v>
      </c>
      <c r="J17" s="42"/>
      <c r="K17" s="43"/>
      <c r="L17" s="41">
        <v>168</v>
      </c>
      <c r="M17" s="42"/>
      <c r="N17" s="43"/>
      <c r="O17" s="41">
        <f t="shared" si="0"/>
        <v>300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287</v>
      </c>
      <c r="AB17" s="42"/>
      <c r="AC17" s="42"/>
      <c r="AD17" s="43"/>
      <c r="AE17" s="41">
        <v>249</v>
      </c>
      <c r="AF17" s="42"/>
      <c r="AG17" s="42"/>
      <c r="AH17" s="43"/>
      <c r="AI17" s="42">
        <v>326</v>
      </c>
      <c r="AJ17" s="42"/>
      <c r="AK17" s="42"/>
      <c r="AL17" s="43"/>
      <c r="AM17" s="58">
        <f t="shared" si="1"/>
        <v>575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160</v>
      </c>
      <c r="G18" s="42"/>
      <c r="H18" s="43"/>
      <c r="I18" s="41">
        <v>207</v>
      </c>
      <c r="J18" s="42"/>
      <c r="K18" s="43"/>
      <c r="L18" s="41">
        <v>217</v>
      </c>
      <c r="M18" s="42"/>
      <c r="N18" s="43"/>
      <c r="O18" s="41">
        <f t="shared" si="0"/>
        <v>424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259</v>
      </c>
      <c r="AB18" s="42"/>
      <c r="AC18" s="42"/>
      <c r="AD18" s="43"/>
      <c r="AE18" s="41">
        <v>204</v>
      </c>
      <c r="AF18" s="42"/>
      <c r="AG18" s="42"/>
      <c r="AH18" s="43"/>
      <c r="AI18" s="42">
        <v>249</v>
      </c>
      <c r="AJ18" s="42"/>
      <c r="AK18" s="42"/>
      <c r="AL18" s="43"/>
      <c r="AM18" s="58">
        <f t="shared" si="1"/>
        <v>453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171</v>
      </c>
      <c r="G19" s="42"/>
      <c r="H19" s="43"/>
      <c r="I19" s="41">
        <v>164</v>
      </c>
      <c r="J19" s="42"/>
      <c r="K19" s="43"/>
      <c r="L19" s="41">
        <v>183</v>
      </c>
      <c r="M19" s="42"/>
      <c r="N19" s="43"/>
      <c r="O19" s="41">
        <f t="shared" si="0"/>
        <v>347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65</v>
      </c>
      <c r="AF19" s="42"/>
      <c r="AG19" s="42"/>
      <c r="AH19" s="43"/>
      <c r="AI19" s="42">
        <v>78</v>
      </c>
      <c r="AJ19" s="42"/>
      <c r="AK19" s="42"/>
      <c r="AL19" s="43"/>
      <c r="AM19" s="58">
        <f t="shared" si="1"/>
        <v>143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81</v>
      </c>
      <c r="G20" s="42"/>
      <c r="H20" s="43"/>
      <c r="I20" s="41">
        <v>82</v>
      </c>
      <c r="J20" s="42"/>
      <c r="K20" s="43"/>
      <c r="L20" s="41">
        <v>77</v>
      </c>
      <c r="M20" s="42"/>
      <c r="N20" s="43"/>
      <c r="O20" s="41">
        <f t="shared" si="0"/>
        <v>159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135</v>
      </c>
      <c r="AB20" s="42"/>
      <c r="AC20" s="42"/>
      <c r="AD20" s="43"/>
      <c r="AE20" s="41">
        <v>121</v>
      </c>
      <c r="AF20" s="42"/>
      <c r="AG20" s="42"/>
      <c r="AH20" s="43"/>
      <c r="AI20" s="42">
        <v>167</v>
      </c>
      <c r="AJ20" s="42"/>
      <c r="AK20" s="42"/>
      <c r="AL20" s="43"/>
      <c r="AM20" s="58">
        <f t="shared" si="1"/>
        <v>288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65</v>
      </c>
      <c r="G21" s="42"/>
      <c r="H21" s="43"/>
      <c r="I21" s="41">
        <v>50</v>
      </c>
      <c r="J21" s="42"/>
      <c r="K21" s="43"/>
      <c r="L21" s="41">
        <v>64</v>
      </c>
      <c r="M21" s="42"/>
      <c r="N21" s="43"/>
      <c r="O21" s="41">
        <f t="shared" si="0"/>
        <v>114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152</v>
      </c>
      <c r="AB21" s="42"/>
      <c r="AC21" s="42"/>
      <c r="AD21" s="43"/>
      <c r="AE21" s="41">
        <v>148</v>
      </c>
      <c r="AF21" s="42"/>
      <c r="AG21" s="42"/>
      <c r="AH21" s="43"/>
      <c r="AI21" s="42">
        <v>164</v>
      </c>
      <c r="AJ21" s="42"/>
      <c r="AK21" s="42"/>
      <c r="AL21" s="43"/>
      <c r="AM21" s="58">
        <f t="shared" si="1"/>
        <v>312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46</v>
      </c>
      <c r="G22" s="42"/>
      <c r="H22" s="43"/>
      <c r="I22" s="41">
        <v>41</v>
      </c>
      <c r="J22" s="42"/>
      <c r="K22" s="43"/>
      <c r="L22" s="41">
        <v>46</v>
      </c>
      <c r="M22" s="42"/>
      <c r="N22" s="43"/>
      <c r="O22" s="41">
        <f t="shared" si="0"/>
        <v>87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260</v>
      </c>
      <c r="AB22" s="42"/>
      <c r="AC22" s="42"/>
      <c r="AD22" s="43"/>
      <c r="AE22" s="41">
        <v>282</v>
      </c>
      <c r="AF22" s="42"/>
      <c r="AG22" s="42"/>
      <c r="AH22" s="43"/>
      <c r="AI22" s="42">
        <v>332</v>
      </c>
      <c r="AJ22" s="42"/>
      <c r="AK22" s="42"/>
      <c r="AL22" s="43"/>
      <c r="AM22" s="58">
        <f t="shared" si="1"/>
        <v>614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197</v>
      </c>
      <c r="G23" s="42"/>
      <c r="H23" s="43"/>
      <c r="I23" s="41">
        <v>182</v>
      </c>
      <c r="J23" s="42"/>
      <c r="K23" s="43"/>
      <c r="L23" s="41">
        <v>206</v>
      </c>
      <c r="M23" s="42"/>
      <c r="N23" s="43"/>
      <c r="O23" s="41">
        <f t="shared" si="0"/>
        <v>388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25</v>
      </c>
      <c r="AB23" s="42"/>
      <c r="AC23" s="42"/>
      <c r="AD23" s="43"/>
      <c r="AE23" s="41">
        <v>18</v>
      </c>
      <c r="AF23" s="42"/>
      <c r="AG23" s="42"/>
      <c r="AH23" s="43"/>
      <c r="AI23" s="42">
        <v>19</v>
      </c>
      <c r="AJ23" s="42"/>
      <c r="AK23" s="42"/>
      <c r="AL23" s="43"/>
      <c r="AM23" s="58">
        <f t="shared" si="1"/>
        <v>37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237</v>
      </c>
      <c r="G24" s="42"/>
      <c r="H24" s="43"/>
      <c r="I24" s="41">
        <v>267</v>
      </c>
      <c r="J24" s="42"/>
      <c r="K24" s="43"/>
      <c r="L24" s="41">
        <v>270</v>
      </c>
      <c r="M24" s="42"/>
      <c r="N24" s="43"/>
      <c r="O24" s="41">
        <f t="shared" si="0"/>
        <v>537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160</v>
      </c>
      <c r="AB24" s="42"/>
      <c r="AC24" s="42"/>
      <c r="AD24" s="43"/>
      <c r="AE24" s="41">
        <v>162</v>
      </c>
      <c r="AF24" s="42"/>
      <c r="AG24" s="42"/>
      <c r="AH24" s="43"/>
      <c r="AI24" s="42">
        <v>175</v>
      </c>
      <c r="AJ24" s="42"/>
      <c r="AK24" s="42"/>
      <c r="AL24" s="43"/>
      <c r="AM24" s="58">
        <f t="shared" si="1"/>
        <v>337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214</v>
      </c>
      <c r="G25" s="42"/>
      <c r="H25" s="43"/>
      <c r="I25" s="41">
        <v>216</v>
      </c>
      <c r="J25" s="42"/>
      <c r="K25" s="43"/>
      <c r="L25" s="41">
        <v>233</v>
      </c>
      <c r="M25" s="42"/>
      <c r="N25" s="43"/>
      <c r="O25" s="41">
        <f t="shared" si="0"/>
        <v>449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236</v>
      </c>
      <c r="AB25" s="42"/>
      <c r="AC25" s="42"/>
      <c r="AD25" s="43"/>
      <c r="AE25" s="41">
        <v>200</v>
      </c>
      <c r="AF25" s="42"/>
      <c r="AG25" s="42"/>
      <c r="AH25" s="43"/>
      <c r="AI25" s="42">
        <v>206</v>
      </c>
      <c r="AJ25" s="42"/>
      <c r="AK25" s="42"/>
      <c r="AL25" s="43"/>
      <c r="AM25" s="58">
        <f t="shared" si="1"/>
        <v>406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171</v>
      </c>
      <c r="G26" s="42"/>
      <c r="H26" s="43"/>
      <c r="I26" s="41">
        <v>175</v>
      </c>
      <c r="J26" s="42"/>
      <c r="K26" s="43"/>
      <c r="L26" s="41">
        <v>212</v>
      </c>
      <c r="M26" s="42"/>
      <c r="N26" s="43"/>
      <c r="O26" s="41">
        <f t="shared" si="0"/>
        <v>387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171</v>
      </c>
      <c r="AB26" s="42"/>
      <c r="AC26" s="42"/>
      <c r="AD26" s="43"/>
      <c r="AE26" s="41">
        <v>164</v>
      </c>
      <c r="AF26" s="42"/>
      <c r="AG26" s="42"/>
      <c r="AH26" s="43"/>
      <c r="AI26" s="42">
        <v>175</v>
      </c>
      <c r="AJ26" s="42"/>
      <c r="AK26" s="42"/>
      <c r="AL26" s="43"/>
      <c r="AM26" s="58">
        <f t="shared" si="1"/>
        <v>339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153</v>
      </c>
      <c r="G27" s="42"/>
      <c r="H27" s="43"/>
      <c r="I27" s="41">
        <v>159</v>
      </c>
      <c r="J27" s="42"/>
      <c r="K27" s="43"/>
      <c r="L27" s="41">
        <v>183</v>
      </c>
      <c r="M27" s="42"/>
      <c r="N27" s="43"/>
      <c r="O27" s="41">
        <f t="shared" si="0"/>
        <v>342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199</v>
      </c>
      <c r="AB27" s="42"/>
      <c r="AC27" s="42"/>
      <c r="AD27" s="43"/>
      <c r="AE27" s="41">
        <v>182</v>
      </c>
      <c r="AF27" s="42"/>
      <c r="AG27" s="42"/>
      <c r="AH27" s="43"/>
      <c r="AI27" s="42">
        <v>166</v>
      </c>
      <c r="AJ27" s="42"/>
      <c r="AK27" s="42"/>
      <c r="AL27" s="43"/>
      <c r="AM27" s="58">
        <f t="shared" si="1"/>
        <v>348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74</v>
      </c>
      <c r="G28" s="42"/>
      <c r="H28" s="43"/>
      <c r="I28" s="41">
        <v>72</v>
      </c>
      <c r="J28" s="42"/>
      <c r="K28" s="43"/>
      <c r="L28" s="41">
        <v>85</v>
      </c>
      <c r="M28" s="42"/>
      <c r="N28" s="43"/>
      <c r="O28" s="41">
        <f t="shared" si="0"/>
        <v>157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240</v>
      </c>
      <c r="AB28" s="42"/>
      <c r="AC28" s="42"/>
      <c r="AD28" s="43"/>
      <c r="AE28" s="41">
        <v>219</v>
      </c>
      <c r="AF28" s="42"/>
      <c r="AG28" s="42"/>
      <c r="AH28" s="43"/>
      <c r="AI28" s="42">
        <v>256</v>
      </c>
      <c r="AJ28" s="42"/>
      <c r="AK28" s="42"/>
      <c r="AL28" s="43"/>
      <c r="AM28" s="58">
        <f t="shared" si="1"/>
        <v>475</v>
      </c>
      <c r="AN28" s="58"/>
      <c r="AO28" s="58"/>
      <c r="AP28" s="58"/>
      <c r="AR28" s="6"/>
      <c r="AS28" s="6" t="s">
        <v>49</v>
      </c>
      <c r="AT28" s="6" t="s">
        <v>50</v>
      </c>
      <c r="AU28" s="6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91</v>
      </c>
      <c r="G29" s="42"/>
      <c r="H29" s="43"/>
      <c r="I29" s="41">
        <v>85</v>
      </c>
      <c r="J29" s="42"/>
      <c r="K29" s="43"/>
      <c r="L29" s="41">
        <v>111</v>
      </c>
      <c r="M29" s="42"/>
      <c r="N29" s="43"/>
      <c r="O29" s="41">
        <f t="shared" si="0"/>
        <v>196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197</v>
      </c>
      <c r="AB29" s="42"/>
      <c r="AC29" s="42"/>
      <c r="AD29" s="43"/>
      <c r="AE29" s="41">
        <v>220</v>
      </c>
      <c r="AF29" s="42"/>
      <c r="AG29" s="42"/>
      <c r="AH29" s="43"/>
      <c r="AI29" s="42">
        <v>195</v>
      </c>
      <c r="AJ29" s="42"/>
      <c r="AK29" s="42"/>
      <c r="AL29" s="43"/>
      <c r="AM29" s="58">
        <f t="shared" si="1"/>
        <v>415</v>
      </c>
      <c r="AN29" s="58"/>
      <c r="AO29" s="58"/>
      <c r="AP29" s="58"/>
      <c r="AR29" s="6" t="s">
        <v>1</v>
      </c>
      <c r="AS29" s="9">
        <f>AE31</f>
        <v>13538</v>
      </c>
      <c r="AT29" s="9">
        <v>4045</v>
      </c>
      <c r="AU29" s="10">
        <f>IF(OR(AS29=0,AT29=0),"",ROUNDDOWN(AT29/AS29,4))</f>
        <v>0.29870000000000002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1521</v>
      </c>
      <c r="G30" s="42"/>
      <c r="H30" s="43"/>
      <c r="I30" s="41">
        <v>1669</v>
      </c>
      <c r="J30" s="42"/>
      <c r="K30" s="43"/>
      <c r="L30" s="41">
        <v>1802</v>
      </c>
      <c r="M30" s="42"/>
      <c r="N30" s="43"/>
      <c r="O30" s="41">
        <f t="shared" si="0"/>
        <v>3471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44</v>
      </c>
      <c r="AB30" s="42"/>
      <c r="AC30" s="42"/>
      <c r="AD30" s="43"/>
      <c r="AE30" s="41">
        <v>55</v>
      </c>
      <c r="AF30" s="42"/>
      <c r="AG30" s="42"/>
      <c r="AH30" s="43"/>
      <c r="AI30" s="42">
        <v>46</v>
      </c>
      <c r="AJ30" s="42"/>
      <c r="AK30" s="42"/>
      <c r="AL30" s="43"/>
      <c r="AM30" s="58">
        <f t="shared" si="1"/>
        <v>101</v>
      </c>
      <c r="AN30" s="58"/>
      <c r="AO30" s="58"/>
      <c r="AP30" s="58"/>
      <c r="AR30" s="6" t="s">
        <v>3</v>
      </c>
      <c r="AS30" s="9">
        <f>AI31</f>
        <v>14985</v>
      </c>
      <c r="AT30" s="9">
        <v>5701</v>
      </c>
      <c r="AU30" s="10">
        <f>IF(OR(AS30=0,AT30=0),"",ROUNDDOWN(AT30/AS30,4))</f>
        <v>0.38040000000000002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568</v>
      </c>
      <c r="G31" s="42"/>
      <c r="H31" s="43"/>
      <c r="I31" s="41">
        <v>633</v>
      </c>
      <c r="J31" s="42"/>
      <c r="K31" s="43"/>
      <c r="L31" s="41">
        <v>708</v>
      </c>
      <c r="M31" s="42"/>
      <c r="N31" s="43"/>
      <c r="O31" s="41">
        <f t="shared" si="0"/>
        <v>1341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12899</v>
      </c>
      <c r="AB31" s="42"/>
      <c r="AC31" s="42"/>
      <c r="AD31" s="43"/>
      <c r="AE31" s="41">
        <f>SUM(I8:K32,AE8:AH30)</f>
        <v>13538</v>
      </c>
      <c r="AF31" s="42"/>
      <c r="AG31" s="42"/>
      <c r="AH31" s="43"/>
      <c r="AI31" s="41">
        <f>SUM(L8:N32,AI8:AL30)</f>
        <v>14985</v>
      </c>
      <c r="AJ31" s="42"/>
      <c r="AK31" s="42"/>
      <c r="AL31" s="43"/>
      <c r="AM31" s="58">
        <f>AE31+AI31</f>
        <v>28523</v>
      </c>
      <c r="AN31" s="58"/>
      <c r="AO31" s="58"/>
      <c r="AP31" s="58"/>
      <c r="AR31" s="6" t="s">
        <v>4</v>
      </c>
      <c r="AS31" s="9">
        <f>AM31</f>
        <v>28523</v>
      </c>
      <c r="AT31" s="9">
        <f>AT29+AT30</f>
        <v>9746</v>
      </c>
      <c r="AU31" s="10">
        <f>IF(OR(AS31=0,AT31=0),"",ROUNDDOWN(AT31/AS31,4))</f>
        <v>0.34160000000000001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474</v>
      </c>
      <c r="G32" s="60"/>
      <c r="H32" s="61"/>
      <c r="I32" s="59">
        <v>497</v>
      </c>
      <c r="J32" s="60"/>
      <c r="K32" s="61"/>
      <c r="L32" s="59">
        <v>551</v>
      </c>
      <c r="M32" s="60"/>
      <c r="N32" s="61"/>
      <c r="O32" s="59">
        <f t="shared" si="0"/>
        <v>1048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4" t="s">
        <v>59</v>
      </c>
      <c r="E34" s="70" t="s">
        <v>77</v>
      </c>
      <c r="F34" s="70"/>
      <c r="G34" s="1" t="s">
        <v>2</v>
      </c>
      <c r="L34" s="1" t="s">
        <v>60</v>
      </c>
      <c r="O34" s="69" t="s">
        <v>78</v>
      </c>
      <c r="P34" s="69"/>
      <c r="Q34" s="69"/>
      <c r="R34" s="69"/>
      <c r="S34" s="1" t="s">
        <v>2</v>
      </c>
      <c r="AG34" s="4" t="s">
        <v>61</v>
      </c>
      <c r="AH34" s="47">
        <f>AT31</f>
        <v>9746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4" t="s">
        <v>59</v>
      </c>
      <c r="E36" s="69" t="s">
        <v>79</v>
      </c>
      <c r="F36" s="69"/>
      <c r="G36" s="1" t="s">
        <v>62</v>
      </c>
      <c r="L36" s="1" t="s">
        <v>60</v>
      </c>
      <c r="O36" s="69">
        <v>58</v>
      </c>
      <c r="P36" s="69"/>
      <c r="Q36" s="69"/>
      <c r="R36" s="69"/>
      <c r="S36" s="1" t="s">
        <v>62</v>
      </c>
      <c r="Y36" s="1" t="s">
        <v>74</v>
      </c>
      <c r="AG36" s="4" t="s">
        <v>1</v>
      </c>
      <c r="AH36" s="47">
        <f>AT29</f>
        <v>4045</v>
      </c>
      <c r="AI36" s="47"/>
      <c r="AJ36" s="47"/>
      <c r="AK36" s="47"/>
      <c r="AL36" s="47"/>
      <c r="AM36" s="1" t="s">
        <v>2</v>
      </c>
    </row>
    <row r="37" spans="3:39" ht="6" customHeight="1">
      <c r="AG37" s="4"/>
    </row>
    <row r="38" spans="3:39" ht="18.75" customHeight="1">
      <c r="C38" s="5" t="s">
        <v>67</v>
      </c>
      <c r="AG38" s="4" t="s">
        <v>3</v>
      </c>
      <c r="AH38" s="47">
        <f>AT30</f>
        <v>5701</v>
      </c>
      <c r="AI38" s="47"/>
      <c r="AJ38" s="47"/>
      <c r="AK38" s="47"/>
      <c r="AL38" s="47"/>
      <c r="AM38" s="1" t="s">
        <v>2</v>
      </c>
    </row>
    <row r="39" spans="3:39" ht="6" customHeight="1">
      <c r="AG39" s="4"/>
    </row>
    <row r="40" spans="3:39" ht="18.75" customHeight="1">
      <c r="C40" s="12" t="s">
        <v>68</v>
      </c>
      <c r="AG40" s="4" t="s">
        <v>51</v>
      </c>
      <c r="AH40" s="68">
        <f>IF(OR(AH34=0,AM31=0),"",ROUNDDOWN(AH34/AM31*100,2))</f>
        <v>34.159999999999997</v>
      </c>
      <c r="AI40" s="68"/>
      <c r="AJ40" s="68"/>
      <c r="AK40" s="68"/>
      <c r="AL40" s="68"/>
      <c r="AM40" s="1" t="s">
        <v>75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AI30:AL30"/>
    <mergeCell ref="AM30:AP30"/>
    <mergeCell ref="B31:E31"/>
    <mergeCell ref="F31:H31"/>
    <mergeCell ref="I31:K31"/>
    <mergeCell ref="L31:N31"/>
    <mergeCell ref="S30:Z30"/>
    <mergeCell ref="AA30:AD30"/>
    <mergeCell ref="AE30:AH30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O31:R31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zoomScaleNormal="100" workbookViewId="0">
      <selection activeCell="F25" sqref="F25:H2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" customWidth="1"/>
    <col min="45" max="47" width="8.75" style="1" customWidth="1"/>
    <col min="48" max="16384" width="9" style="1"/>
  </cols>
  <sheetData>
    <row r="1" spans="2:44" ht="21" customHeight="1">
      <c r="B1" s="48" t="s">
        <v>80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4"/>
      <c r="H3" s="4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2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2"/>
      <c r="H4" s="11"/>
      <c r="I4" s="47" t="s">
        <v>62</v>
      </c>
      <c r="J4" s="47"/>
      <c r="K4" s="47"/>
      <c r="L4" s="47">
        <v>11525</v>
      </c>
      <c r="M4" s="47"/>
      <c r="N4" s="47"/>
      <c r="O4" s="5"/>
      <c r="P4" s="5"/>
      <c r="Q4" s="71" t="s">
        <v>65</v>
      </c>
      <c r="R4" s="71"/>
      <c r="S4" s="71"/>
      <c r="T4" s="63">
        <v>118.3</v>
      </c>
      <c r="U4" s="63"/>
      <c r="V4" s="63"/>
      <c r="W4" s="63"/>
      <c r="X4" s="5" t="s">
        <v>81</v>
      </c>
      <c r="Y4" s="5"/>
      <c r="Z4" s="5"/>
      <c r="AF4" s="8"/>
      <c r="AH4" s="2"/>
      <c r="AK4" s="4"/>
      <c r="AL4" s="2"/>
      <c r="AM4" s="5"/>
      <c r="AP4" s="4"/>
    </row>
    <row r="5" spans="2:44" ht="18.75" customHeight="1">
      <c r="Z5" s="2"/>
      <c r="AA5" s="2"/>
      <c r="AB5" s="2"/>
      <c r="AC5" s="2"/>
      <c r="AD5" s="47" t="s">
        <v>84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1752</v>
      </c>
      <c r="G8" s="39"/>
      <c r="H8" s="40"/>
      <c r="I8" s="38">
        <v>1940</v>
      </c>
      <c r="J8" s="39"/>
      <c r="K8" s="40"/>
      <c r="L8" s="38">
        <v>2149</v>
      </c>
      <c r="M8" s="39"/>
      <c r="N8" s="40"/>
      <c r="O8" s="38">
        <f t="shared" ref="O8:O32" si="0">I8+L8</f>
        <v>4089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506</v>
      </c>
      <c r="AB8" s="39"/>
      <c r="AC8" s="39"/>
      <c r="AD8" s="39"/>
      <c r="AE8" s="38">
        <v>609</v>
      </c>
      <c r="AF8" s="39"/>
      <c r="AG8" s="39"/>
      <c r="AH8" s="40"/>
      <c r="AI8" s="39">
        <v>646</v>
      </c>
      <c r="AJ8" s="39"/>
      <c r="AK8" s="39"/>
      <c r="AL8" s="40"/>
      <c r="AM8" s="57">
        <f t="shared" ref="AM8:AM30" si="1">AE8+AI8</f>
        <v>1255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84</v>
      </c>
      <c r="G9" s="42"/>
      <c r="H9" s="43"/>
      <c r="I9" s="41">
        <v>82</v>
      </c>
      <c r="J9" s="42"/>
      <c r="K9" s="43"/>
      <c r="L9" s="41">
        <v>74</v>
      </c>
      <c r="M9" s="42"/>
      <c r="N9" s="43"/>
      <c r="O9" s="41">
        <f t="shared" si="0"/>
        <v>156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65</v>
      </c>
      <c r="AB9" s="42"/>
      <c r="AC9" s="42"/>
      <c r="AD9" s="43"/>
      <c r="AE9" s="41">
        <v>76</v>
      </c>
      <c r="AF9" s="42"/>
      <c r="AG9" s="42"/>
      <c r="AH9" s="43"/>
      <c r="AI9" s="42">
        <v>83</v>
      </c>
      <c r="AJ9" s="42"/>
      <c r="AK9" s="42"/>
      <c r="AL9" s="43"/>
      <c r="AM9" s="58">
        <f t="shared" si="1"/>
        <v>159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229</v>
      </c>
      <c r="G10" s="42"/>
      <c r="H10" s="43"/>
      <c r="I10" s="41">
        <v>222</v>
      </c>
      <c r="J10" s="42"/>
      <c r="K10" s="43"/>
      <c r="L10" s="41">
        <v>244</v>
      </c>
      <c r="M10" s="42"/>
      <c r="N10" s="43"/>
      <c r="O10" s="41">
        <f t="shared" si="0"/>
        <v>466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296</v>
      </c>
      <c r="AB10" s="42"/>
      <c r="AC10" s="42"/>
      <c r="AD10" s="43"/>
      <c r="AE10" s="41">
        <v>329</v>
      </c>
      <c r="AF10" s="42"/>
      <c r="AG10" s="42"/>
      <c r="AH10" s="43"/>
      <c r="AI10" s="42">
        <v>342</v>
      </c>
      <c r="AJ10" s="42"/>
      <c r="AK10" s="42"/>
      <c r="AL10" s="43"/>
      <c r="AM10" s="58">
        <f t="shared" si="1"/>
        <v>671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110</v>
      </c>
      <c r="G11" s="42"/>
      <c r="H11" s="43"/>
      <c r="I11" s="41">
        <v>105</v>
      </c>
      <c r="J11" s="42"/>
      <c r="K11" s="43"/>
      <c r="L11" s="41">
        <v>133</v>
      </c>
      <c r="M11" s="42"/>
      <c r="N11" s="43"/>
      <c r="O11" s="41">
        <f t="shared" si="0"/>
        <v>238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434</v>
      </c>
      <c r="AB11" s="42"/>
      <c r="AC11" s="42"/>
      <c r="AD11" s="43"/>
      <c r="AE11" s="41">
        <v>509</v>
      </c>
      <c r="AF11" s="42"/>
      <c r="AG11" s="42"/>
      <c r="AH11" s="43"/>
      <c r="AI11" s="42">
        <v>573</v>
      </c>
      <c r="AJ11" s="42"/>
      <c r="AK11" s="42"/>
      <c r="AL11" s="43"/>
      <c r="AM11" s="58">
        <f t="shared" si="1"/>
        <v>1082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134</v>
      </c>
      <c r="G12" s="42"/>
      <c r="H12" s="43"/>
      <c r="I12" s="41">
        <v>142</v>
      </c>
      <c r="J12" s="42"/>
      <c r="K12" s="43"/>
      <c r="L12" s="41">
        <v>155</v>
      </c>
      <c r="M12" s="42"/>
      <c r="N12" s="43"/>
      <c r="O12" s="41">
        <f t="shared" si="0"/>
        <v>297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184</v>
      </c>
      <c r="AB12" s="42"/>
      <c r="AC12" s="42"/>
      <c r="AD12" s="43"/>
      <c r="AE12" s="41">
        <v>200</v>
      </c>
      <c r="AF12" s="42"/>
      <c r="AG12" s="42"/>
      <c r="AH12" s="43"/>
      <c r="AI12" s="42">
        <v>226</v>
      </c>
      <c r="AJ12" s="42"/>
      <c r="AK12" s="42"/>
      <c r="AL12" s="43"/>
      <c r="AM12" s="58">
        <f t="shared" si="1"/>
        <v>426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84</v>
      </c>
      <c r="G13" s="42"/>
      <c r="H13" s="43"/>
      <c r="I13" s="41">
        <v>87</v>
      </c>
      <c r="J13" s="42"/>
      <c r="K13" s="43"/>
      <c r="L13" s="41">
        <v>88</v>
      </c>
      <c r="M13" s="42"/>
      <c r="N13" s="43"/>
      <c r="O13" s="41">
        <f t="shared" si="0"/>
        <v>175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143</v>
      </c>
      <c r="AB13" s="42"/>
      <c r="AC13" s="42"/>
      <c r="AD13" s="43"/>
      <c r="AE13" s="41">
        <v>156</v>
      </c>
      <c r="AF13" s="42"/>
      <c r="AG13" s="42"/>
      <c r="AH13" s="43"/>
      <c r="AI13" s="42">
        <v>157</v>
      </c>
      <c r="AJ13" s="42"/>
      <c r="AK13" s="42"/>
      <c r="AL13" s="43"/>
      <c r="AM13" s="58">
        <f t="shared" si="1"/>
        <v>313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9</v>
      </c>
      <c r="G14" s="42"/>
      <c r="H14" s="43"/>
      <c r="I14" s="41">
        <v>7</v>
      </c>
      <c r="J14" s="42"/>
      <c r="K14" s="43"/>
      <c r="L14" s="41">
        <v>5</v>
      </c>
      <c r="M14" s="42"/>
      <c r="N14" s="43"/>
      <c r="O14" s="41">
        <f t="shared" si="0"/>
        <v>12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1511</v>
      </c>
      <c r="AB14" s="42"/>
      <c r="AC14" s="42"/>
      <c r="AD14" s="43"/>
      <c r="AE14" s="41">
        <v>1556</v>
      </c>
      <c r="AF14" s="42"/>
      <c r="AG14" s="42"/>
      <c r="AH14" s="43"/>
      <c r="AI14" s="42">
        <v>1746</v>
      </c>
      <c r="AJ14" s="42"/>
      <c r="AK14" s="42"/>
      <c r="AL14" s="43"/>
      <c r="AM14" s="58">
        <f t="shared" si="1"/>
        <v>3302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259</v>
      </c>
      <c r="G15" s="42"/>
      <c r="H15" s="43"/>
      <c r="I15" s="41">
        <v>274</v>
      </c>
      <c r="J15" s="42"/>
      <c r="K15" s="43"/>
      <c r="L15" s="41">
        <v>318</v>
      </c>
      <c r="M15" s="42"/>
      <c r="N15" s="43"/>
      <c r="O15" s="41">
        <f t="shared" si="0"/>
        <v>592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9</v>
      </c>
      <c r="AB15" s="42"/>
      <c r="AC15" s="42"/>
      <c r="AD15" s="43"/>
      <c r="AE15" s="41">
        <v>6</v>
      </c>
      <c r="AF15" s="42"/>
      <c r="AG15" s="42"/>
      <c r="AH15" s="43"/>
      <c r="AI15" s="42">
        <v>7</v>
      </c>
      <c r="AJ15" s="42"/>
      <c r="AK15" s="42"/>
      <c r="AL15" s="43"/>
      <c r="AM15" s="58">
        <f t="shared" si="1"/>
        <v>13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254</v>
      </c>
      <c r="G16" s="42"/>
      <c r="H16" s="43"/>
      <c r="I16" s="41">
        <v>250</v>
      </c>
      <c r="J16" s="42"/>
      <c r="K16" s="43"/>
      <c r="L16" s="41">
        <v>292</v>
      </c>
      <c r="M16" s="42"/>
      <c r="N16" s="43"/>
      <c r="O16" s="41">
        <f t="shared" si="0"/>
        <v>542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64</v>
      </c>
      <c r="AB16" s="42"/>
      <c r="AC16" s="42"/>
      <c r="AD16" s="43"/>
      <c r="AE16" s="41">
        <v>55</v>
      </c>
      <c r="AF16" s="42"/>
      <c r="AG16" s="42"/>
      <c r="AH16" s="43"/>
      <c r="AI16" s="42">
        <v>62</v>
      </c>
      <c r="AJ16" s="42"/>
      <c r="AK16" s="42"/>
      <c r="AL16" s="43"/>
      <c r="AM16" s="58">
        <f t="shared" si="1"/>
        <v>117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96</v>
      </c>
      <c r="G17" s="42"/>
      <c r="H17" s="43"/>
      <c r="I17" s="41">
        <v>133</v>
      </c>
      <c r="J17" s="42"/>
      <c r="K17" s="43"/>
      <c r="L17" s="41">
        <v>171</v>
      </c>
      <c r="M17" s="42"/>
      <c r="N17" s="43"/>
      <c r="O17" s="41">
        <f t="shared" si="0"/>
        <v>304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287</v>
      </c>
      <c r="AB17" s="42"/>
      <c r="AC17" s="42"/>
      <c r="AD17" s="43"/>
      <c r="AE17" s="41">
        <v>249</v>
      </c>
      <c r="AF17" s="42"/>
      <c r="AG17" s="42"/>
      <c r="AH17" s="43"/>
      <c r="AI17" s="42">
        <v>326</v>
      </c>
      <c r="AJ17" s="42"/>
      <c r="AK17" s="42"/>
      <c r="AL17" s="43"/>
      <c r="AM17" s="58">
        <f t="shared" si="1"/>
        <v>575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160</v>
      </c>
      <c r="G18" s="42"/>
      <c r="H18" s="43"/>
      <c r="I18" s="41">
        <v>207</v>
      </c>
      <c r="J18" s="42"/>
      <c r="K18" s="43"/>
      <c r="L18" s="41">
        <v>216</v>
      </c>
      <c r="M18" s="42"/>
      <c r="N18" s="43"/>
      <c r="O18" s="41">
        <f t="shared" si="0"/>
        <v>423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259</v>
      </c>
      <c r="AB18" s="42"/>
      <c r="AC18" s="42"/>
      <c r="AD18" s="43"/>
      <c r="AE18" s="41">
        <v>202</v>
      </c>
      <c r="AF18" s="42"/>
      <c r="AG18" s="42"/>
      <c r="AH18" s="43"/>
      <c r="AI18" s="42">
        <v>250</v>
      </c>
      <c r="AJ18" s="42"/>
      <c r="AK18" s="42"/>
      <c r="AL18" s="43"/>
      <c r="AM18" s="58">
        <f t="shared" si="1"/>
        <v>452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169</v>
      </c>
      <c r="G19" s="42"/>
      <c r="H19" s="43"/>
      <c r="I19" s="41">
        <v>162</v>
      </c>
      <c r="J19" s="42"/>
      <c r="K19" s="43"/>
      <c r="L19" s="41">
        <v>183</v>
      </c>
      <c r="M19" s="42"/>
      <c r="N19" s="43"/>
      <c r="O19" s="41">
        <f t="shared" si="0"/>
        <v>345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65</v>
      </c>
      <c r="AF19" s="42"/>
      <c r="AG19" s="42"/>
      <c r="AH19" s="43"/>
      <c r="AI19" s="42">
        <v>78</v>
      </c>
      <c r="AJ19" s="42"/>
      <c r="AK19" s="42"/>
      <c r="AL19" s="43"/>
      <c r="AM19" s="58">
        <f t="shared" si="1"/>
        <v>143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81</v>
      </c>
      <c r="G20" s="42"/>
      <c r="H20" s="43"/>
      <c r="I20" s="41">
        <v>82</v>
      </c>
      <c r="J20" s="42"/>
      <c r="K20" s="43"/>
      <c r="L20" s="41">
        <v>76</v>
      </c>
      <c r="M20" s="42"/>
      <c r="N20" s="43"/>
      <c r="O20" s="41">
        <f t="shared" si="0"/>
        <v>158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133</v>
      </c>
      <c r="AB20" s="42"/>
      <c r="AC20" s="42"/>
      <c r="AD20" s="43"/>
      <c r="AE20" s="41">
        <v>120</v>
      </c>
      <c r="AF20" s="42"/>
      <c r="AG20" s="42"/>
      <c r="AH20" s="43"/>
      <c r="AI20" s="42">
        <v>165</v>
      </c>
      <c r="AJ20" s="42"/>
      <c r="AK20" s="42"/>
      <c r="AL20" s="43"/>
      <c r="AM20" s="58">
        <f t="shared" si="1"/>
        <v>285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65</v>
      </c>
      <c r="G21" s="42"/>
      <c r="H21" s="43"/>
      <c r="I21" s="41">
        <v>49</v>
      </c>
      <c r="J21" s="42"/>
      <c r="K21" s="43"/>
      <c r="L21" s="41">
        <v>64</v>
      </c>
      <c r="M21" s="42"/>
      <c r="N21" s="43"/>
      <c r="O21" s="41">
        <f t="shared" si="0"/>
        <v>113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150</v>
      </c>
      <c r="AB21" s="42"/>
      <c r="AC21" s="42"/>
      <c r="AD21" s="43"/>
      <c r="AE21" s="41">
        <v>147</v>
      </c>
      <c r="AF21" s="42"/>
      <c r="AG21" s="42"/>
      <c r="AH21" s="43"/>
      <c r="AI21" s="42">
        <v>163</v>
      </c>
      <c r="AJ21" s="42"/>
      <c r="AK21" s="42"/>
      <c r="AL21" s="43"/>
      <c r="AM21" s="58">
        <f t="shared" si="1"/>
        <v>310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46</v>
      </c>
      <c r="G22" s="42"/>
      <c r="H22" s="43"/>
      <c r="I22" s="41">
        <v>41</v>
      </c>
      <c r="J22" s="42"/>
      <c r="K22" s="43"/>
      <c r="L22" s="41">
        <v>46</v>
      </c>
      <c r="M22" s="42"/>
      <c r="N22" s="43"/>
      <c r="O22" s="41">
        <f t="shared" si="0"/>
        <v>87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260</v>
      </c>
      <c r="AB22" s="42"/>
      <c r="AC22" s="42"/>
      <c r="AD22" s="43"/>
      <c r="AE22" s="41">
        <v>282</v>
      </c>
      <c r="AF22" s="42"/>
      <c r="AG22" s="42"/>
      <c r="AH22" s="43"/>
      <c r="AI22" s="42">
        <v>331</v>
      </c>
      <c r="AJ22" s="42"/>
      <c r="AK22" s="42"/>
      <c r="AL22" s="43"/>
      <c r="AM22" s="58">
        <f t="shared" si="1"/>
        <v>613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197</v>
      </c>
      <c r="G23" s="42"/>
      <c r="H23" s="43"/>
      <c r="I23" s="41">
        <v>182</v>
      </c>
      <c r="J23" s="42"/>
      <c r="K23" s="43"/>
      <c r="L23" s="41">
        <v>207</v>
      </c>
      <c r="M23" s="42"/>
      <c r="N23" s="43"/>
      <c r="O23" s="41">
        <f t="shared" si="0"/>
        <v>389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25</v>
      </c>
      <c r="AB23" s="42"/>
      <c r="AC23" s="42"/>
      <c r="AD23" s="43"/>
      <c r="AE23" s="41">
        <v>18</v>
      </c>
      <c r="AF23" s="42"/>
      <c r="AG23" s="42"/>
      <c r="AH23" s="43"/>
      <c r="AI23" s="42">
        <v>19</v>
      </c>
      <c r="AJ23" s="42"/>
      <c r="AK23" s="42"/>
      <c r="AL23" s="43"/>
      <c r="AM23" s="58">
        <f t="shared" si="1"/>
        <v>37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237</v>
      </c>
      <c r="G24" s="42"/>
      <c r="H24" s="43"/>
      <c r="I24" s="41">
        <v>266</v>
      </c>
      <c r="J24" s="42"/>
      <c r="K24" s="43"/>
      <c r="L24" s="41">
        <v>270</v>
      </c>
      <c r="M24" s="42"/>
      <c r="N24" s="43"/>
      <c r="O24" s="41">
        <f t="shared" si="0"/>
        <v>536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159</v>
      </c>
      <c r="AB24" s="42"/>
      <c r="AC24" s="42"/>
      <c r="AD24" s="43"/>
      <c r="AE24" s="41">
        <v>161</v>
      </c>
      <c r="AF24" s="42"/>
      <c r="AG24" s="42"/>
      <c r="AH24" s="43"/>
      <c r="AI24" s="42">
        <v>175</v>
      </c>
      <c r="AJ24" s="42"/>
      <c r="AK24" s="42"/>
      <c r="AL24" s="43"/>
      <c r="AM24" s="58">
        <f t="shared" si="1"/>
        <v>336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212</v>
      </c>
      <c r="G25" s="42"/>
      <c r="H25" s="43"/>
      <c r="I25" s="41">
        <v>214</v>
      </c>
      <c r="J25" s="42"/>
      <c r="K25" s="43"/>
      <c r="L25" s="41">
        <v>232</v>
      </c>
      <c r="M25" s="42"/>
      <c r="N25" s="43"/>
      <c r="O25" s="41">
        <f t="shared" si="0"/>
        <v>446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236</v>
      </c>
      <c r="AB25" s="42"/>
      <c r="AC25" s="42"/>
      <c r="AD25" s="43"/>
      <c r="AE25" s="41">
        <v>198</v>
      </c>
      <c r="AF25" s="42"/>
      <c r="AG25" s="42"/>
      <c r="AH25" s="43"/>
      <c r="AI25" s="42">
        <v>207</v>
      </c>
      <c r="AJ25" s="42"/>
      <c r="AK25" s="42"/>
      <c r="AL25" s="43"/>
      <c r="AM25" s="58">
        <f t="shared" si="1"/>
        <v>405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172</v>
      </c>
      <c r="G26" s="42"/>
      <c r="H26" s="43"/>
      <c r="I26" s="41">
        <v>174</v>
      </c>
      <c r="J26" s="42"/>
      <c r="K26" s="43"/>
      <c r="L26" s="41">
        <v>213</v>
      </c>
      <c r="M26" s="42"/>
      <c r="N26" s="43"/>
      <c r="O26" s="41">
        <f t="shared" si="0"/>
        <v>387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171</v>
      </c>
      <c r="AB26" s="42"/>
      <c r="AC26" s="42"/>
      <c r="AD26" s="43"/>
      <c r="AE26" s="41">
        <v>164</v>
      </c>
      <c r="AF26" s="42"/>
      <c r="AG26" s="42"/>
      <c r="AH26" s="43"/>
      <c r="AI26" s="42">
        <v>175</v>
      </c>
      <c r="AJ26" s="42"/>
      <c r="AK26" s="42"/>
      <c r="AL26" s="43"/>
      <c r="AM26" s="58">
        <f t="shared" si="1"/>
        <v>339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153</v>
      </c>
      <c r="G27" s="42"/>
      <c r="H27" s="43"/>
      <c r="I27" s="41">
        <v>160</v>
      </c>
      <c r="J27" s="42"/>
      <c r="K27" s="43"/>
      <c r="L27" s="41">
        <v>183</v>
      </c>
      <c r="M27" s="42"/>
      <c r="N27" s="43"/>
      <c r="O27" s="41">
        <f t="shared" si="0"/>
        <v>343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197</v>
      </c>
      <c r="AB27" s="42"/>
      <c r="AC27" s="42"/>
      <c r="AD27" s="43"/>
      <c r="AE27" s="41">
        <v>181</v>
      </c>
      <c r="AF27" s="42"/>
      <c r="AG27" s="42"/>
      <c r="AH27" s="43"/>
      <c r="AI27" s="42">
        <v>165</v>
      </c>
      <c r="AJ27" s="42"/>
      <c r="AK27" s="42"/>
      <c r="AL27" s="43"/>
      <c r="AM27" s="58">
        <f t="shared" si="1"/>
        <v>346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73</v>
      </c>
      <c r="G28" s="42"/>
      <c r="H28" s="43"/>
      <c r="I28" s="41">
        <v>70</v>
      </c>
      <c r="J28" s="42"/>
      <c r="K28" s="43"/>
      <c r="L28" s="41">
        <v>84</v>
      </c>
      <c r="M28" s="42"/>
      <c r="N28" s="43"/>
      <c r="O28" s="41">
        <f t="shared" si="0"/>
        <v>154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242</v>
      </c>
      <c r="AB28" s="42"/>
      <c r="AC28" s="42"/>
      <c r="AD28" s="43"/>
      <c r="AE28" s="41">
        <v>220</v>
      </c>
      <c r="AF28" s="42"/>
      <c r="AG28" s="42"/>
      <c r="AH28" s="43"/>
      <c r="AI28" s="42">
        <v>256</v>
      </c>
      <c r="AJ28" s="42"/>
      <c r="AK28" s="42"/>
      <c r="AL28" s="43"/>
      <c r="AM28" s="58">
        <f t="shared" si="1"/>
        <v>476</v>
      </c>
      <c r="AN28" s="58"/>
      <c r="AO28" s="58"/>
      <c r="AP28" s="58"/>
      <c r="AR28" s="6"/>
      <c r="AS28" s="6" t="s">
        <v>49</v>
      </c>
      <c r="AT28" s="6" t="s">
        <v>50</v>
      </c>
      <c r="AU28" s="6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91</v>
      </c>
      <c r="G29" s="42"/>
      <c r="H29" s="43"/>
      <c r="I29" s="41">
        <v>85</v>
      </c>
      <c r="J29" s="42"/>
      <c r="K29" s="43"/>
      <c r="L29" s="41">
        <v>111</v>
      </c>
      <c r="M29" s="42"/>
      <c r="N29" s="43"/>
      <c r="O29" s="41">
        <f t="shared" si="0"/>
        <v>196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202</v>
      </c>
      <c r="AB29" s="42"/>
      <c r="AC29" s="42"/>
      <c r="AD29" s="43"/>
      <c r="AE29" s="41">
        <v>225</v>
      </c>
      <c r="AF29" s="42"/>
      <c r="AG29" s="42"/>
      <c r="AH29" s="43"/>
      <c r="AI29" s="42">
        <v>191</v>
      </c>
      <c r="AJ29" s="42"/>
      <c r="AK29" s="42"/>
      <c r="AL29" s="43"/>
      <c r="AM29" s="58">
        <f t="shared" si="1"/>
        <v>416</v>
      </c>
      <c r="AN29" s="58"/>
      <c r="AO29" s="58"/>
      <c r="AP29" s="58"/>
      <c r="AR29" s="6" t="s">
        <v>1</v>
      </c>
      <c r="AS29" s="9">
        <f>AE31</f>
        <v>13518</v>
      </c>
      <c r="AT29" s="9">
        <v>4049</v>
      </c>
      <c r="AU29" s="10">
        <f>IF(OR(AS29=0,AT29=0),"",ROUNDDOWN(AT29/AS29,4))</f>
        <v>0.29949999999999999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1523</v>
      </c>
      <c r="G30" s="42"/>
      <c r="H30" s="43"/>
      <c r="I30" s="41">
        <v>1669</v>
      </c>
      <c r="J30" s="42"/>
      <c r="K30" s="43"/>
      <c r="L30" s="41">
        <v>1801</v>
      </c>
      <c r="M30" s="42"/>
      <c r="N30" s="43"/>
      <c r="O30" s="41">
        <f t="shared" si="0"/>
        <v>3470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44</v>
      </c>
      <c r="AB30" s="42"/>
      <c r="AC30" s="42"/>
      <c r="AD30" s="43"/>
      <c r="AE30" s="41">
        <v>55</v>
      </c>
      <c r="AF30" s="42"/>
      <c r="AG30" s="42"/>
      <c r="AH30" s="43"/>
      <c r="AI30" s="42">
        <v>46</v>
      </c>
      <c r="AJ30" s="42"/>
      <c r="AK30" s="42"/>
      <c r="AL30" s="43"/>
      <c r="AM30" s="58">
        <f t="shared" si="1"/>
        <v>101</v>
      </c>
      <c r="AN30" s="58"/>
      <c r="AO30" s="58"/>
      <c r="AP30" s="58"/>
      <c r="AR30" s="6" t="s">
        <v>3</v>
      </c>
      <c r="AS30" s="9">
        <f>AI31</f>
        <v>14962</v>
      </c>
      <c r="AT30" s="9">
        <v>5701</v>
      </c>
      <c r="AU30" s="10">
        <f>IF(OR(AS30=0,AT30=0),"",ROUNDDOWN(AT30/AS30,4))</f>
        <v>0.38100000000000001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567</v>
      </c>
      <c r="G31" s="42"/>
      <c r="H31" s="43"/>
      <c r="I31" s="41">
        <v>633</v>
      </c>
      <c r="J31" s="42"/>
      <c r="K31" s="43"/>
      <c r="L31" s="41">
        <v>708</v>
      </c>
      <c r="M31" s="42"/>
      <c r="N31" s="43"/>
      <c r="O31" s="41">
        <f t="shared" si="0"/>
        <v>1341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12889</v>
      </c>
      <c r="AB31" s="42"/>
      <c r="AC31" s="42"/>
      <c r="AD31" s="43"/>
      <c r="AE31" s="41">
        <f>SUM(I8:K32,AE8:AH30)</f>
        <v>13518</v>
      </c>
      <c r="AF31" s="42"/>
      <c r="AG31" s="42"/>
      <c r="AH31" s="43"/>
      <c r="AI31" s="41">
        <f>SUM(L8:N32,AI8:AL30)</f>
        <v>14962</v>
      </c>
      <c r="AJ31" s="42"/>
      <c r="AK31" s="42"/>
      <c r="AL31" s="43"/>
      <c r="AM31" s="58">
        <f>AE31+AI31</f>
        <v>28480</v>
      </c>
      <c r="AN31" s="58"/>
      <c r="AO31" s="58"/>
      <c r="AP31" s="58"/>
      <c r="AR31" s="6" t="s">
        <v>4</v>
      </c>
      <c r="AS31" s="9">
        <f>AM31</f>
        <v>28480</v>
      </c>
      <c r="AT31" s="9">
        <f>AT29+AT30</f>
        <v>9750</v>
      </c>
      <c r="AU31" s="10">
        <f>IF(OR(AS31=0,AT31=0),"",ROUNDDOWN(AT31/AS31,4))</f>
        <v>0.34229999999999999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475</v>
      </c>
      <c r="G32" s="60"/>
      <c r="H32" s="61"/>
      <c r="I32" s="59">
        <v>499</v>
      </c>
      <c r="J32" s="60"/>
      <c r="K32" s="61"/>
      <c r="L32" s="59">
        <v>550</v>
      </c>
      <c r="M32" s="60"/>
      <c r="N32" s="61"/>
      <c r="O32" s="59">
        <f t="shared" si="0"/>
        <v>1049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4" t="s">
        <v>59</v>
      </c>
      <c r="E34" s="70" t="s">
        <v>85</v>
      </c>
      <c r="F34" s="70"/>
      <c r="G34" s="1" t="s">
        <v>2</v>
      </c>
      <c r="L34" s="1" t="s">
        <v>60</v>
      </c>
      <c r="O34" s="69" t="s">
        <v>86</v>
      </c>
      <c r="P34" s="69"/>
      <c r="Q34" s="69"/>
      <c r="R34" s="69"/>
      <c r="S34" s="1" t="s">
        <v>2</v>
      </c>
      <c r="AG34" s="4" t="s">
        <v>61</v>
      </c>
      <c r="AH34" s="47">
        <f>AT31</f>
        <v>9750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4" t="s">
        <v>59</v>
      </c>
      <c r="E36" s="69">
        <v>0</v>
      </c>
      <c r="F36" s="69"/>
      <c r="G36" s="1" t="s">
        <v>62</v>
      </c>
      <c r="L36" s="1" t="s">
        <v>60</v>
      </c>
      <c r="O36" s="69">
        <v>51</v>
      </c>
      <c r="P36" s="69"/>
      <c r="Q36" s="69"/>
      <c r="R36" s="69"/>
      <c r="S36" s="1" t="s">
        <v>62</v>
      </c>
      <c r="Y36" s="1" t="s">
        <v>82</v>
      </c>
      <c r="AG36" s="4" t="s">
        <v>1</v>
      </c>
      <c r="AH36" s="47">
        <f>AT29</f>
        <v>4049</v>
      </c>
      <c r="AI36" s="47"/>
      <c r="AJ36" s="47"/>
      <c r="AK36" s="47"/>
      <c r="AL36" s="47"/>
      <c r="AM36" s="1" t="s">
        <v>2</v>
      </c>
    </row>
    <row r="37" spans="3:39" ht="6" customHeight="1">
      <c r="AG37" s="4"/>
    </row>
    <row r="38" spans="3:39" ht="18.75" customHeight="1">
      <c r="C38" s="5" t="s">
        <v>67</v>
      </c>
      <c r="AG38" s="4" t="s">
        <v>3</v>
      </c>
      <c r="AH38" s="47">
        <f>AT30</f>
        <v>5701</v>
      </c>
      <c r="AI38" s="47"/>
      <c r="AJ38" s="47"/>
      <c r="AK38" s="47"/>
      <c r="AL38" s="47"/>
      <c r="AM38" s="1" t="s">
        <v>2</v>
      </c>
    </row>
    <row r="39" spans="3:39" ht="6" customHeight="1">
      <c r="AG39" s="4"/>
    </row>
    <row r="40" spans="3:39" ht="18.75" customHeight="1">
      <c r="C40" s="12" t="s">
        <v>68</v>
      </c>
      <c r="AG40" s="4" t="s">
        <v>51</v>
      </c>
      <c r="AH40" s="68">
        <f>IF(OR(AH34=0,AM31=0),"",ROUNDDOWN(AH34/AM31*100,2))</f>
        <v>34.229999999999997</v>
      </c>
      <c r="AI40" s="68"/>
      <c r="AJ40" s="68"/>
      <c r="AK40" s="68"/>
      <c r="AL40" s="68"/>
      <c r="AM40" s="1" t="s">
        <v>83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AI30:AL30"/>
    <mergeCell ref="AM30:AP30"/>
    <mergeCell ref="B31:E31"/>
    <mergeCell ref="F31:H31"/>
    <mergeCell ref="I31:K31"/>
    <mergeCell ref="L31:N31"/>
    <mergeCell ref="S30:Z30"/>
    <mergeCell ref="AA30:AD30"/>
    <mergeCell ref="AE30:AH30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O31:R31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zoomScaleNormal="100" workbookViewId="0">
      <selection activeCell="B1" sqref="B1:AP1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" customWidth="1"/>
    <col min="45" max="47" width="8.75" style="1" customWidth="1"/>
    <col min="48" max="16384" width="9" style="1"/>
  </cols>
  <sheetData>
    <row r="1" spans="2:44" ht="21" customHeight="1"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4"/>
      <c r="H3" s="4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2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2"/>
      <c r="H4" s="11"/>
      <c r="I4" s="47" t="s">
        <v>62</v>
      </c>
      <c r="J4" s="47"/>
      <c r="K4" s="47"/>
      <c r="L4" s="47">
        <v>11525</v>
      </c>
      <c r="M4" s="47"/>
      <c r="N4" s="47"/>
      <c r="O4" s="5"/>
      <c r="P4" s="5"/>
      <c r="Q4" s="71" t="s">
        <v>65</v>
      </c>
      <c r="R4" s="71"/>
      <c r="S4" s="71"/>
      <c r="T4" s="63">
        <v>118.3</v>
      </c>
      <c r="U4" s="63"/>
      <c r="V4" s="63"/>
      <c r="W4" s="63"/>
      <c r="X4" s="5" t="s">
        <v>87</v>
      </c>
      <c r="Y4" s="5"/>
      <c r="Z4" s="5"/>
      <c r="AF4" s="8"/>
      <c r="AH4" s="2"/>
      <c r="AK4" s="4"/>
      <c r="AL4" s="2"/>
      <c r="AM4" s="5"/>
      <c r="AP4" s="4"/>
    </row>
    <row r="5" spans="2:44" ht="18.75" customHeight="1">
      <c r="Z5" s="2"/>
      <c r="AA5" s="2"/>
      <c r="AB5" s="2"/>
      <c r="AC5" s="2"/>
      <c r="AD5" s="47" t="s">
        <v>88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1751</v>
      </c>
      <c r="G8" s="39"/>
      <c r="H8" s="40"/>
      <c r="I8" s="38">
        <v>1934</v>
      </c>
      <c r="J8" s="39"/>
      <c r="K8" s="40"/>
      <c r="L8" s="38">
        <v>2148</v>
      </c>
      <c r="M8" s="39"/>
      <c r="N8" s="40"/>
      <c r="O8" s="38">
        <f t="shared" ref="O8:O32" si="0">I8+L8</f>
        <v>4082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504</v>
      </c>
      <c r="AB8" s="39"/>
      <c r="AC8" s="39"/>
      <c r="AD8" s="39"/>
      <c r="AE8" s="38">
        <v>608</v>
      </c>
      <c r="AF8" s="39"/>
      <c r="AG8" s="39"/>
      <c r="AH8" s="40"/>
      <c r="AI8" s="39">
        <v>644</v>
      </c>
      <c r="AJ8" s="39"/>
      <c r="AK8" s="39"/>
      <c r="AL8" s="40"/>
      <c r="AM8" s="57">
        <f t="shared" ref="AM8:AM30" si="1">AE8+AI8</f>
        <v>1252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86</v>
      </c>
      <c r="G9" s="42"/>
      <c r="H9" s="43"/>
      <c r="I9" s="41">
        <v>85</v>
      </c>
      <c r="J9" s="42"/>
      <c r="K9" s="43"/>
      <c r="L9" s="41">
        <v>73</v>
      </c>
      <c r="M9" s="42"/>
      <c r="N9" s="43"/>
      <c r="O9" s="41">
        <f t="shared" si="0"/>
        <v>158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64</v>
      </c>
      <c r="AB9" s="42"/>
      <c r="AC9" s="42"/>
      <c r="AD9" s="43"/>
      <c r="AE9" s="41">
        <v>76</v>
      </c>
      <c r="AF9" s="42"/>
      <c r="AG9" s="42"/>
      <c r="AH9" s="43"/>
      <c r="AI9" s="42">
        <v>81</v>
      </c>
      <c r="AJ9" s="42"/>
      <c r="AK9" s="42"/>
      <c r="AL9" s="43"/>
      <c r="AM9" s="58">
        <f t="shared" si="1"/>
        <v>157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230</v>
      </c>
      <c r="G10" s="42"/>
      <c r="H10" s="43"/>
      <c r="I10" s="41">
        <v>223</v>
      </c>
      <c r="J10" s="42"/>
      <c r="K10" s="43"/>
      <c r="L10" s="41">
        <v>243</v>
      </c>
      <c r="M10" s="42"/>
      <c r="N10" s="43"/>
      <c r="O10" s="41">
        <f t="shared" si="0"/>
        <v>466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291</v>
      </c>
      <c r="AB10" s="42"/>
      <c r="AC10" s="42"/>
      <c r="AD10" s="43"/>
      <c r="AE10" s="41">
        <v>326</v>
      </c>
      <c r="AF10" s="42"/>
      <c r="AG10" s="42"/>
      <c r="AH10" s="43"/>
      <c r="AI10" s="42">
        <v>340</v>
      </c>
      <c r="AJ10" s="42"/>
      <c r="AK10" s="42"/>
      <c r="AL10" s="43"/>
      <c r="AM10" s="58">
        <f t="shared" si="1"/>
        <v>666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111</v>
      </c>
      <c r="G11" s="42"/>
      <c r="H11" s="43"/>
      <c r="I11" s="41">
        <v>105</v>
      </c>
      <c r="J11" s="42"/>
      <c r="K11" s="43"/>
      <c r="L11" s="41">
        <v>132</v>
      </c>
      <c r="M11" s="42"/>
      <c r="N11" s="43"/>
      <c r="O11" s="41">
        <f t="shared" si="0"/>
        <v>237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434</v>
      </c>
      <c r="AB11" s="42"/>
      <c r="AC11" s="42"/>
      <c r="AD11" s="43"/>
      <c r="AE11" s="41">
        <v>513</v>
      </c>
      <c r="AF11" s="42"/>
      <c r="AG11" s="42"/>
      <c r="AH11" s="43"/>
      <c r="AI11" s="42">
        <v>572</v>
      </c>
      <c r="AJ11" s="42"/>
      <c r="AK11" s="42"/>
      <c r="AL11" s="43"/>
      <c r="AM11" s="58">
        <f t="shared" si="1"/>
        <v>1085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134</v>
      </c>
      <c r="G12" s="42"/>
      <c r="H12" s="43"/>
      <c r="I12" s="41">
        <v>141</v>
      </c>
      <c r="J12" s="42"/>
      <c r="K12" s="43"/>
      <c r="L12" s="41">
        <v>155</v>
      </c>
      <c r="M12" s="42"/>
      <c r="N12" s="43"/>
      <c r="O12" s="41">
        <f t="shared" si="0"/>
        <v>296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184</v>
      </c>
      <c r="AB12" s="42"/>
      <c r="AC12" s="42"/>
      <c r="AD12" s="43"/>
      <c r="AE12" s="41">
        <v>199</v>
      </c>
      <c r="AF12" s="42"/>
      <c r="AG12" s="42"/>
      <c r="AH12" s="43"/>
      <c r="AI12" s="42">
        <v>221</v>
      </c>
      <c r="AJ12" s="42"/>
      <c r="AK12" s="42"/>
      <c r="AL12" s="43"/>
      <c r="AM12" s="58">
        <f t="shared" si="1"/>
        <v>420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85</v>
      </c>
      <c r="G13" s="42"/>
      <c r="H13" s="43"/>
      <c r="I13" s="41">
        <v>90</v>
      </c>
      <c r="J13" s="42"/>
      <c r="K13" s="43"/>
      <c r="L13" s="41">
        <v>88</v>
      </c>
      <c r="M13" s="42"/>
      <c r="N13" s="43"/>
      <c r="O13" s="41">
        <f t="shared" si="0"/>
        <v>178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142</v>
      </c>
      <c r="AB13" s="42"/>
      <c r="AC13" s="42"/>
      <c r="AD13" s="43"/>
      <c r="AE13" s="41">
        <v>155</v>
      </c>
      <c r="AF13" s="42"/>
      <c r="AG13" s="42"/>
      <c r="AH13" s="43"/>
      <c r="AI13" s="42">
        <v>155</v>
      </c>
      <c r="AJ13" s="42"/>
      <c r="AK13" s="42"/>
      <c r="AL13" s="43"/>
      <c r="AM13" s="58">
        <f t="shared" si="1"/>
        <v>310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9</v>
      </c>
      <c r="G14" s="42"/>
      <c r="H14" s="43"/>
      <c r="I14" s="41">
        <v>7</v>
      </c>
      <c r="J14" s="42"/>
      <c r="K14" s="43"/>
      <c r="L14" s="41">
        <v>5</v>
      </c>
      <c r="M14" s="42"/>
      <c r="N14" s="43"/>
      <c r="O14" s="41">
        <f t="shared" si="0"/>
        <v>12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1511</v>
      </c>
      <c r="AB14" s="42"/>
      <c r="AC14" s="42"/>
      <c r="AD14" s="43"/>
      <c r="AE14" s="41">
        <v>1550</v>
      </c>
      <c r="AF14" s="42"/>
      <c r="AG14" s="42"/>
      <c r="AH14" s="43"/>
      <c r="AI14" s="42">
        <v>1735</v>
      </c>
      <c r="AJ14" s="42"/>
      <c r="AK14" s="42"/>
      <c r="AL14" s="43"/>
      <c r="AM14" s="58">
        <f t="shared" si="1"/>
        <v>3285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259</v>
      </c>
      <c r="G15" s="42"/>
      <c r="H15" s="43"/>
      <c r="I15" s="41">
        <v>276</v>
      </c>
      <c r="J15" s="42"/>
      <c r="K15" s="43"/>
      <c r="L15" s="41">
        <v>320</v>
      </c>
      <c r="M15" s="42"/>
      <c r="N15" s="43"/>
      <c r="O15" s="41">
        <f t="shared" si="0"/>
        <v>596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9</v>
      </c>
      <c r="AB15" s="42"/>
      <c r="AC15" s="42"/>
      <c r="AD15" s="43"/>
      <c r="AE15" s="41">
        <v>6</v>
      </c>
      <c r="AF15" s="42"/>
      <c r="AG15" s="42"/>
      <c r="AH15" s="43"/>
      <c r="AI15" s="42">
        <v>7</v>
      </c>
      <c r="AJ15" s="42"/>
      <c r="AK15" s="42"/>
      <c r="AL15" s="43"/>
      <c r="AM15" s="58">
        <f t="shared" si="1"/>
        <v>13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252</v>
      </c>
      <c r="G16" s="42"/>
      <c r="H16" s="43"/>
      <c r="I16" s="41">
        <v>248</v>
      </c>
      <c r="J16" s="42"/>
      <c r="K16" s="43"/>
      <c r="L16" s="41">
        <v>288</v>
      </c>
      <c r="M16" s="42"/>
      <c r="N16" s="43"/>
      <c r="O16" s="41">
        <f t="shared" si="0"/>
        <v>536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64</v>
      </c>
      <c r="AB16" s="42"/>
      <c r="AC16" s="42"/>
      <c r="AD16" s="43"/>
      <c r="AE16" s="41">
        <v>55</v>
      </c>
      <c r="AF16" s="42"/>
      <c r="AG16" s="42"/>
      <c r="AH16" s="43"/>
      <c r="AI16" s="42">
        <v>62</v>
      </c>
      <c r="AJ16" s="42"/>
      <c r="AK16" s="42"/>
      <c r="AL16" s="43"/>
      <c r="AM16" s="58">
        <f t="shared" si="1"/>
        <v>117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96</v>
      </c>
      <c r="G17" s="42"/>
      <c r="H17" s="43"/>
      <c r="I17" s="41">
        <v>133</v>
      </c>
      <c r="J17" s="42"/>
      <c r="K17" s="43"/>
      <c r="L17" s="41">
        <v>171</v>
      </c>
      <c r="M17" s="42"/>
      <c r="N17" s="43"/>
      <c r="O17" s="41">
        <f t="shared" si="0"/>
        <v>304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285</v>
      </c>
      <c r="AB17" s="42"/>
      <c r="AC17" s="42"/>
      <c r="AD17" s="43"/>
      <c r="AE17" s="41">
        <v>247</v>
      </c>
      <c r="AF17" s="42"/>
      <c r="AG17" s="42"/>
      <c r="AH17" s="43"/>
      <c r="AI17" s="42">
        <v>324</v>
      </c>
      <c r="AJ17" s="42"/>
      <c r="AK17" s="42"/>
      <c r="AL17" s="43"/>
      <c r="AM17" s="58">
        <f t="shared" si="1"/>
        <v>571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158</v>
      </c>
      <c r="G18" s="42"/>
      <c r="H18" s="43"/>
      <c r="I18" s="41">
        <v>207</v>
      </c>
      <c r="J18" s="42"/>
      <c r="K18" s="43"/>
      <c r="L18" s="41">
        <v>213</v>
      </c>
      <c r="M18" s="42"/>
      <c r="N18" s="43"/>
      <c r="O18" s="41">
        <f t="shared" si="0"/>
        <v>420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256</v>
      </c>
      <c r="AB18" s="42"/>
      <c r="AC18" s="42"/>
      <c r="AD18" s="43"/>
      <c r="AE18" s="41">
        <v>201</v>
      </c>
      <c r="AF18" s="42"/>
      <c r="AG18" s="42"/>
      <c r="AH18" s="43"/>
      <c r="AI18" s="42">
        <v>245</v>
      </c>
      <c r="AJ18" s="42"/>
      <c r="AK18" s="42"/>
      <c r="AL18" s="43"/>
      <c r="AM18" s="58">
        <f t="shared" si="1"/>
        <v>446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167</v>
      </c>
      <c r="G19" s="42"/>
      <c r="H19" s="43"/>
      <c r="I19" s="41">
        <v>161</v>
      </c>
      <c r="J19" s="42"/>
      <c r="K19" s="43"/>
      <c r="L19" s="41">
        <v>182</v>
      </c>
      <c r="M19" s="42"/>
      <c r="N19" s="43"/>
      <c r="O19" s="41">
        <f t="shared" si="0"/>
        <v>343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64</v>
      </c>
      <c r="AF19" s="42"/>
      <c r="AG19" s="42"/>
      <c r="AH19" s="43"/>
      <c r="AI19" s="42">
        <v>78</v>
      </c>
      <c r="AJ19" s="42"/>
      <c r="AK19" s="42"/>
      <c r="AL19" s="43"/>
      <c r="AM19" s="58">
        <f t="shared" si="1"/>
        <v>142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81</v>
      </c>
      <c r="G20" s="42"/>
      <c r="H20" s="43"/>
      <c r="I20" s="41">
        <v>82</v>
      </c>
      <c r="J20" s="42"/>
      <c r="K20" s="43"/>
      <c r="L20" s="41">
        <v>76</v>
      </c>
      <c r="M20" s="42"/>
      <c r="N20" s="43"/>
      <c r="O20" s="41">
        <f t="shared" si="0"/>
        <v>158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133</v>
      </c>
      <c r="AB20" s="42"/>
      <c r="AC20" s="42"/>
      <c r="AD20" s="43"/>
      <c r="AE20" s="41">
        <v>120</v>
      </c>
      <c r="AF20" s="42"/>
      <c r="AG20" s="42"/>
      <c r="AH20" s="43"/>
      <c r="AI20" s="42">
        <v>165</v>
      </c>
      <c r="AJ20" s="42"/>
      <c r="AK20" s="42"/>
      <c r="AL20" s="43"/>
      <c r="AM20" s="58">
        <f t="shared" si="1"/>
        <v>285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68</v>
      </c>
      <c r="G21" s="42"/>
      <c r="H21" s="43"/>
      <c r="I21" s="41">
        <v>51</v>
      </c>
      <c r="J21" s="42"/>
      <c r="K21" s="43"/>
      <c r="L21" s="41">
        <v>64</v>
      </c>
      <c r="M21" s="42"/>
      <c r="N21" s="43"/>
      <c r="O21" s="41">
        <f t="shared" si="0"/>
        <v>115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150</v>
      </c>
      <c r="AB21" s="42"/>
      <c r="AC21" s="42"/>
      <c r="AD21" s="43"/>
      <c r="AE21" s="41">
        <v>147</v>
      </c>
      <c r="AF21" s="42"/>
      <c r="AG21" s="42"/>
      <c r="AH21" s="43"/>
      <c r="AI21" s="42">
        <v>162</v>
      </c>
      <c r="AJ21" s="42"/>
      <c r="AK21" s="42"/>
      <c r="AL21" s="43"/>
      <c r="AM21" s="58">
        <f t="shared" si="1"/>
        <v>309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46</v>
      </c>
      <c r="G22" s="42"/>
      <c r="H22" s="43"/>
      <c r="I22" s="41">
        <v>41</v>
      </c>
      <c r="J22" s="42"/>
      <c r="K22" s="43"/>
      <c r="L22" s="41">
        <v>46</v>
      </c>
      <c r="M22" s="42"/>
      <c r="N22" s="43"/>
      <c r="O22" s="41">
        <f t="shared" si="0"/>
        <v>87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260</v>
      </c>
      <c r="AB22" s="42"/>
      <c r="AC22" s="42"/>
      <c r="AD22" s="43"/>
      <c r="AE22" s="41">
        <v>284</v>
      </c>
      <c r="AF22" s="42"/>
      <c r="AG22" s="42"/>
      <c r="AH22" s="43"/>
      <c r="AI22" s="42">
        <v>331</v>
      </c>
      <c r="AJ22" s="42"/>
      <c r="AK22" s="42"/>
      <c r="AL22" s="43"/>
      <c r="AM22" s="58">
        <f t="shared" si="1"/>
        <v>615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197</v>
      </c>
      <c r="G23" s="42"/>
      <c r="H23" s="43"/>
      <c r="I23" s="41">
        <v>181</v>
      </c>
      <c r="J23" s="42"/>
      <c r="K23" s="43"/>
      <c r="L23" s="41">
        <v>207</v>
      </c>
      <c r="M23" s="42"/>
      <c r="N23" s="43"/>
      <c r="O23" s="41">
        <f t="shared" si="0"/>
        <v>388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23</v>
      </c>
      <c r="AB23" s="42"/>
      <c r="AC23" s="42"/>
      <c r="AD23" s="43"/>
      <c r="AE23" s="41">
        <v>17</v>
      </c>
      <c r="AF23" s="42"/>
      <c r="AG23" s="42"/>
      <c r="AH23" s="43"/>
      <c r="AI23" s="42">
        <v>18</v>
      </c>
      <c r="AJ23" s="42"/>
      <c r="AK23" s="42"/>
      <c r="AL23" s="43"/>
      <c r="AM23" s="58">
        <f t="shared" si="1"/>
        <v>35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236</v>
      </c>
      <c r="G24" s="42"/>
      <c r="H24" s="43"/>
      <c r="I24" s="41">
        <v>265</v>
      </c>
      <c r="J24" s="42"/>
      <c r="K24" s="43"/>
      <c r="L24" s="41">
        <v>269</v>
      </c>
      <c r="M24" s="42"/>
      <c r="N24" s="43"/>
      <c r="O24" s="41">
        <f t="shared" si="0"/>
        <v>534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158</v>
      </c>
      <c r="AB24" s="42"/>
      <c r="AC24" s="42"/>
      <c r="AD24" s="43"/>
      <c r="AE24" s="41">
        <v>162</v>
      </c>
      <c r="AF24" s="42"/>
      <c r="AG24" s="42"/>
      <c r="AH24" s="43"/>
      <c r="AI24" s="42">
        <v>174</v>
      </c>
      <c r="AJ24" s="42"/>
      <c r="AK24" s="42"/>
      <c r="AL24" s="43"/>
      <c r="AM24" s="58">
        <f t="shared" si="1"/>
        <v>336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212</v>
      </c>
      <c r="G25" s="42"/>
      <c r="H25" s="43"/>
      <c r="I25" s="41">
        <v>214</v>
      </c>
      <c r="J25" s="42"/>
      <c r="K25" s="43"/>
      <c r="L25" s="41">
        <v>233</v>
      </c>
      <c r="M25" s="42"/>
      <c r="N25" s="43"/>
      <c r="O25" s="41">
        <f t="shared" si="0"/>
        <v>447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237</v>
      </c>
      <c r="AB25" s="42"/>
      <c r="AC25" s="42"/>
      <c r="AD25" s="43"/>
      <c r="AE25" s="41">
        <v>199</v>
      </c>
      <c r="AF25" s="42"/>
      <c r="AG25" s="42"/>
      <c r="AH25" s="43"/>
      <c r="AI25" s="42">
        <v>206</v>
      </c>
      <c r="AJ25" s="42"/>
      <c r="AK25" s="42"/>
      <c r="AL25" s="43"/>
      <c r="AM25" s="58">
        <f t="shared" si="1"/>
        <v>405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171</v>
      </c>
      <c r="G26" s="42"/>
      <c r="H26" s="43"/>
      <c r="I26" s="41">
        <v>173</v>
      </c>
      <c r="J26" s="42"/>
      <c r="K26" s="43"/>
      <c r="L26" s="41">
        <v>212</v>
      </c>
      <c r="M26" s="42"/>
      <c r="N26" s="43"/>
      <c r="O26" s="41">
        <f t="shared" si="0"/>
        <v>385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170</v>
      </c>
      <c r="AB26" s="42"/>
      <c r="AC26" s="42"/>
      <c r="AD26" s="43"/>
      <c r="AE26" s="41">
        <v>165</v>
      </c>
      <c r="AF26" s="42"/>
      <c r="AG26" s="42"/>
      <c r="AH26" s="43"/>
      <c r="AI26" s="42">
        <v>174</v>
      </c>
      <c r="AJ26" s="42"/>
      <c r="AK26" s="42"/>
      <c r="AL26" s="43"/>
      <c r="AM26" s="58">
        <f t="shared" si="1"/>
        <v>339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152</v>
      </c>
      <c r="G27" s="42"/>
      <c r="H27" s="43"/>
      <c r="I27" s="41">
        <v>160</v>
      </c>
      <c r="J27" s="42"/>
      <c r="K27" s="43"/>
      <c r="L27" s="41">
        <v>183</v>
      </c>
      <c r="M27" s="42"/>
      <c r="N27" s="43"/>
      <c r="O27" s="41">
        <f t="shared" si="0"/>
        <v>343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197</v>
      </c>
      <c r="AB27" s="42"/>
      <c r="AC27" s="42"/>
      <c r="AD27" s="43"/>
      <c r="AE27" s="41">
        <v>182</v>
      </c>
      <c r="AF27" s="42"/>
      <c r="AG27" s="42"/>
      <c r="AH27" s="43"/>
      <c r="AI27" s="42">
        <v>166</v>
      </c>
      <c r="AJ27" s="42"/>
      <c r="AK27" s="42"/>
      <c r="AL27" s="43"/>
      <c r="AM27" s="58">
        <f t="shared" si="1"/>
        <v>348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71</v>
      </c>
      <c r="G28" s="42"/>
      <c r="H28" s="43"/>
      <c r="I28" s="41">
        <v>69</v>
      </c>
      <c r="J28" s="42"/>
      <c r="K28" s="43"/>
      <c r="L28" s="41">
        <v>83</v>
      </c>
      <c r="M28" s="42"/>
      <c r="N28" s="43"/>
      <c r="O28" s="41">
        <f t="shared" si="0"/>
        <v>152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242</v>
      </c>
      <c r="AB28" s="42"/>
      <c r="AC28" s="42"/>
      <c r="AD28" s="43"/>
      <c r="AE28" s="41">
        <v>219</v>
      </c>
      <c r="AF28" s="42"/>
      <c r="AG28" s="42"/>
      <c r="AH28" s="43"/>
      <c r="AI28" s="42">
        <v>256</v>
      </c>
      <c r="AJ28" s="42"/>
      <c r="AK28" s="42"/>
      <c r="AL28" s="43"/>
      <c r="AM28" s="58">
        <f t="shared" si="1"/>
        <v>475</v>
      </c>
      <c r="AN28" s="58"/>
      <c r="AO28" s="58"/>
      <c r="AP28" s="58"/>
      <c r="AR28" s="6"/>
      <c r="AS28" s="6" t="s">
        <v>49</v>
      </c>
      <c r="AT28" s="6" t="s">
        <v>50</v>
      </c>
      <c r="AU28" s="6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93</v>
      </c>
      <c r="G29" s="42"/>
      <c r="H29" s="43"/>
      <c r="I29" s="41">
        <v>86</v>
      </c>
      <c r="J29" s="42"/>
      <c r="K29" s="43"/>
      <c r="L29" s="41">
        <v>113</v>
      </c>
      <c r="M29" s="42"/>
      <c r="N29" s="43"/>
      <c r="O29" s="41">
        <f t="shared" si="0"/>
        <v>199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205</v>
      </c>
      <c r="AB29" s="42"/>
      <c r="AC29" s="42"/>
      <c r="AD29" s="43"/>
      <c r="AE29" s="41">
        <v>227</v>
      </c>
      <c r="AF29" s="42"/>
      <c r="AG29" s="42"/>
      <c r="AH29" s="43"/>
      <c r="AI29" s="42">
        <v>193</v>
      </c>
      <c r="AJ29" s="42"/>
      <c r="AK29" s="42"/>
      <c r="AL29" s="43"/>
      <c r="AM29" s="58">
        <f t="shared" si="1"/>
        <v>420</v>
      </c>
      <c r="AN29" s="58"/>
      <c r="AO29" s="58"/>
      <c r="AP29" s="58"/>
      <c r="AR29" s="6" t="s">
        <v>1</v>
      </c>
      <c r="AS29" s="9">
        <f>AE31</f>
        <v>13505</v>
      </c>
      <c r="AT29" s="9">
        <v>4043</v>
      </c>
      <c r="AU29" s="10">
        <f>IF(OR(AS29=0,AT29=0),"",ROUNDDOWN(AT29/AS29,4))</f>
        <v>0.29930000000000001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1520</v>
      </c>
      <c r="G30" s="42"/>
      <c r="H30" s="43"/>
      <c r="I30" s="41">
        <v>1667</v>
      </c>
      <c r="J30" s="42"/>
      <c r="K30" s="43"/>
      <c r="L30" s="41">
        <v>1799</v>
      </c>
      <c r="M30" s="42"/>
      <c r="N30" s="43"/>
      <c r="O30" s="41">
        <f t="shared" si="0"/>
        <v>3466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44</v>
      </c>
      <c r="AB30" s="42"/>
      <c r="AC30" s="42"/>
      <c r="AD30" s="43"/>
      <c r="AE30" s="41">
        <v>53</v>
      </c>
      <c r="AF30" s="42"/>
      <c r="AG30" s="42"/>
      <c r="AH30" s="43"/>
      <c r="AI30" s="42">
        <v>46</v>
      </c>
      <c r="AJ30" s="42"/>
      <c r="AK30" s="42"/>
      <c r="AL30" s="43"/>
      <c r="AM30" s="58">
        <f t="shared" si="1"/>
        <v>99</v>
      </c>
      <c r="AN30" s="58"/>
      <c r="AO30" s="58"/>
      <c r="AP30" s="58"/>
      <c r="AR30" s="6" t="s">
        <v>3</v>
      </c>
      <c r="AS30" s="9">
        <f>AI31</f>
        <v>14916</v>
      </c>
      <c r="AT30" s="9">
        <v>5699</v>
      </c>
      <c r="AU30" s="10">
        <f>IF(OR(AS30=0,AT30=0),"",ROUNDDOWN(AT30/AS30,4))</f>
        <v>0.38200000000000001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568</v>
      </c>
      <c r="G31" s="42"/>
      <c r="H31" s="43"/>
      <c r="I31" s="41">
        <v>633</v>
      </c>
      <c r="J31" s="42"/>
      <c r="K31" s="43"/>
      <c r="L31" s="41">
        <v>709</v>
      </c>
      <c r="M31" s="42"/>
      <c r="N31" s="43"/>
      <c r="O31" s="41">
        <f t="shared" si="0"/>
        <v>1342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12871</v>
      </c>
      <c r="AB31" s="42"/>
      <c r="AC31" s="42"/>
      <c r="AD31" s="43"/>
      <c r="AE31" s="41">
        <f>SUM(I8:K32,AE8:AH30)</f>
        <v>13505</v>
      </c>
      <c r="AF31" s="42"/>
      <c r="AG31" s="42"/>
      <c r="AH31" s="43"/>
      <c r="AI31" s="41">
        <f>SUM(L8:N32,AI8:AL30)</f>
        <v>14916</v>
      </c>
      <c r="AJ31" s="42"/>
      <c r="AK31" s="42"/>
      <c r="AL31" s="43"/>
      <c r="AM31" s="58">
        <f>AE31+AI31</f>
        <v>28421</v>
      </c>
      <c r="AN31" s="58"/>
      <c r="AO31" s="58"/>
      <c r="AP31" s="58"/>
      <c r="AR31" s="6" t="s">
        <v>4</v>
      </c>
      <c r="AS31" s="9">
        <f>AM31</f>
        <v>28421</v>
      </c>
      <c r="AT31" s="9">
        <f>AT29+AT30</f>
        <v>9742</v>
      </c>
      <c r="AU31" s="10">
        <f>IF(OR(AS31=0,AT31=0),"",ROUNDDOWN(AT31/AS31,4))</f>
        <v>0.3427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475</v>
      </c>
      <c r="G32" s="60"/>
      <c r="H32" s="61"/>
      <c r="I32" s="59">
        <v>498</v>
      </c>
      <c r="J32" s="60"/>
      <c r="K32" s="61"/>
      <c r="L32" s="59">
        <v>549</v>
      </c>
      <c r="M32" s="60"/>
      <c r="N32" s="61"/>
      <c r="O32" s="59">
        <f t="shared" si="0"/>
        <v>1047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4" t="s">
        <v>59</v>
      </c>
      <c r="E34" s="70" t="s">
        <v>91</v>
      </c>
      <c r="F34" s="70"/>
      <c r="G34" s="1" t="s">
        <v>2</v>
      </c>
      <c r="L34" s="1" t="s">
        <v>60</v>
      </c>
      <c r="O34" s="69" t="s">
        <v>93</v>
      </c>
      <c r="P34" s="69"/>
      <c r="Q34" s="69"/>
      <c r="R34" s="69"/>
      <c r="S34" s="1" t="s">
        <v>2</v>
      </c>
      <c r="AG34" s="4" t="s">
        <v>61</v>
      </c>
      <c r="AH34" s="47">
        <f>AT31</f>
        <v>9742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4" t="s">
        <v>59</v>
      </c>
      <c r="E36" s="69" t="s">
        <v>92</v>
      </c>
      <c r="F36" s="69"/>
      <c r="G36" s="1" t="s">
        <v>62</v>
      </c>
      <c r="L36" s="1" t="s">
        <v>60</v>
      </c>
      <c r="O36" s="69" t="s">
        <v>94</v>
      </c>
      <c r="P36" s="69"/>
      <c r="Q36" s="69"/>
      <c r="R36" s="69"/>
      <c r="S36" s="1" t="s">
        <v>62</v>
      </c>
      <c r="Y36" s="1" t="s">
        <v>89</v>
      </c>
      <c r="AG36" s="4" t="s">
        <v>1</v>
      </c>
      <c r="AH36" s="47">
        <f>AT29</f>
        <v>4043</v>
      </c>
      <c r="AI36" s="47"/>
      <c r="AJ36" s="47"/>
      <c r="AK36" s="47"/>
      <c r="AL36" s="47"/>
      <c r="AM36" s="1" t="s">
        <v>2</v>
      </c>
    </row>
    <row r="37" spans="3:39" ht="6" customHeight="1">
      <c r="AG37" s="4"/>
    </row>
    <row r="38" spans="3:39" ht="18.75" customHeight="1">
      <c r="C38" s="5" t="s">
        <v>67</v>
      </c>
      <c r="AG38" s="4" t="s">
        <v>3</v>
      </c>
      <c r="AH38" s="47">
        <f>AT30</f>
        <v>5699</v>
      </c>
      <c r="AI38" s="47"/>
      <c r="AJ38" s="47"/>
      <c r="AK38" s="47"/>
      <c r="AL38" s="47"/>
      <c r="AM38" s="1" t="s">
        <v>2</v>
      </c>
    </row>
    <row r="39" spans="3:39" ht="6" customHeight="1">
      <c r="AG39" s="4"/>
    </row>
    <row r="40" spans="3:39" ht="18.75" customHeight="1">
      <c r="C40" s="12" t="s">
        <v>68</v>
      </c>
      <c r="AG40" s="4" t="s">
        <v>51</v>
      </c>
      <c r="AH40" s="68">
        <f>IF(OR(AH34=0,AM31=0),"",ROUNDDOWN(AH34/AM31*100,2))</f>
        <v>34.270000000000003</v>
      </c>
      <c r="AI40" s="68"/>
      <c r="AJ40" s="68"/>
      <c r="AK40" s="68"/>
      <c r="AL40" s="68"/>
      <c r="AM40" s="1" t="s">
        <v>90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AI30:AL30"/>
    <mergeCell ref="AM30:AP30"/>
    <mergeCell ref="B31:E31"/>
    <mergeCell ref="F31:H31"/>
    <mergeCell ref="I31:K31"/>
    <mergeCell ref="L31:N31"/>
    <mergeCell ref="S30:Z30"/>
    <mergeCell ref="AA30:AD30"/>
    <mergeCell ref="AE30:AH30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O31:R31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zoomScaleNormal="100" workbookViewId="0">
      <selection activeCell="B2" sqref="B2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" customWidth="1"/>
    <col min="45" max="47" width="8.75" style="1" customWidth="1"/>
    <col min="48" max="16384" width="9" style="1"/>
  </cols>
  <sheetData>
    <row r="1" spans="2:44" ht="21" customHeight="1"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4"/>
      <c r="H3" s="4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2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2"/>
      <c r="H4" s="11"/>
      <c r="I4" s="47" t="s">
        <v>62</v>
      </c>
      <c r="J4" s="47"/>
      <c r="K4" s="47"/>
      <c r="L4" s="47">
        <v>11525</v>
      </c>
      <c r="M4" s="47"/>
      <c r="N4" s="47"/>
      <c r="O4" s="5"/>
      <c r="P4" s="5"/>
      <c r="Q4" s="71" t="s">
        <v>65</v>
      </c>
      <c r="R4" s="71"/>
      <c r="S4" s="71"/>
      <c r="T4" s="63">
        <v>118.3</v>
      </c>
      <c r="U4" s="63"/>
      <c r="V4" s="63"/>
      <c r="W4" s="63"/>
      <c r="X4" s="5" t="s">
        <v>95</v>
      </c>
      <c r="Y4" s="5"/>
      <c r="Z4" s="5"/>
      <c r="AF4" s="8"/>
      <c r="AH4" s="2"/>
      <c r="AK4" s="4"/>
      <c r="AL4" s="2"/>
      <c r="AM4" s="5"/>
      <c r="AP4" s="4"/>
    </row>
    <row r="5" spans="2:44" ht="18.75" customHeight="1">
      <c r="Z5" s="2"/>
      <c r="AA5" s="2"/>
      <c r="AB5" s="2"/>
      <c r="AC5" s="2"/>
      <c r="AD5" s="47" t="s">
        <v>98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1751</v>
      </c>
      <c r="G8" s="39"/>
      <c r="H8" s="40"/>
      <c r="I8" s="38">
        <v>1931</v>
      </c>
      <c r="J8" s="39"/>
      <c r="K8" s="40"/>
      <c r="L8" s="38">
        <v>2157</v>
      </c>
      <c r="M8" s="39"/>
      <c r="N8" s="40"/>
      <c r="O8" s="38">
        <f t="shared" ref="O8:O32" si="0">I8+L8</f>
        <v>4088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503</v>
      </c>
      <c r="AB8" s="39"/>
      <c r="AC8" s="39"/>
      <c r="AD8" s="39"/>
      <c r="AE8" s="38">
        <v>605</v>
      </c>
      <c r="AF8" s="39"/>
      <c r="AG8" s="39"/>
      <c r="AH8" s="40"/>
      <c r="AI8" s="39">
        <v>643</v>
      </c>
      <c r="AJ8" s="39"/>
      <c r="AK8" s="39"/>
      <c r="AL8" s="40"/>
      <c r="AM8" s="57">
        <f t="shared" ref="AM8:AM30" si="1">AE8+AI8</f>
        <v>1248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87</v>
      </c>
      <c r="G9" s="42"/>
      <c r="H9" s="43"/>
      <c r="I9" s="41">
        <v>87</v>
      </c>
      <c r="J9" s="42"/>
      <c r="K9" s="43"/>
      <c r="L9" s="41">
        <v>76</v>
      </c>
      <c r="M9" s="42"/>
      <c r="N9" s="43"/>
      <c r="O9" s="41">
        <f t="shared" si="0"/>
        <v>163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63</v>
      </c>
      <c r="AB9" s="42"/>
      <c r="AC9" s="42"/>
      <c r="AD9" s="43"/>
      <c r="AE9" s="41">
        <v>76</v>
      </c>
      <c r="AF9" s="42"/>
      <c r="AG9" s="42"/>
      <c r="AH9" s="43"/>
      <c r="AI9" s="42">
        <v>81</v>
      </c>
      <c r="AJ9" s="42"/>
      <c r="AK9" s="42"/>
      <c r="AL9" s="43"/>
      <c r="AM9" s="58">
        <f t="shared" si="1"/>
        <v>157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234</v>
      </c>
      <c r="G10" s="42"/>
      <c r="H10" s="43"/>
      <c r="I10" s="41">
        <v>227</v>
      </c>
      <c r="J10" s="42"/>
      <c r="K10" s="43"/>
      <c r="L10" s="41">
        <v>245</v>
      </c>
      <c r="M10" s="42"/>
      <c r="N10" s="43"/>
      <c r="O10" s="41">
        <f t="shared" si="0"/>
        <v>472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288</v>
      </c>
      <c r="AB10" s="42"/>
      <c r="AC10" s="42"/>
      <c r="AD10" s="43"/>
      <c r="AE10" s="41">
        <v>325</v>
      </c>
      <c r="AF10" s="42"/>
      <c r="AG10" s="42"/>
      <c r="AH10" s="43"/>
      <c r="AI10" s="42">
        <v>342</v>
      </c>
      <c r="AJ10" s="42"/>
      <c r="AK10" s="42"/>
      <c r="AL10" s="43"/>
      <c r="AM10" s="58">
        <f t="shared" si="1"/>
        <v>667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111</v>
      </c>
      <c r="G11" s="42"/>
      <c r="H11" s="43"/>
      <c r="I11" s="41">
        <v>104</v>
      </c>
      <c r="J11" s="42"/>
      <c r="K11" s="43"/>
      <c r="L11" s="41">
        <v>131</v>
      </c>
      <c r="M11" s="42"/>
      <c r="N11" s="43"/>
      <c r="O11" s="41">
        <f t="shared" si="0"/>
        <v>235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434</v>
      </c>
      <c r="AB11" s="42"/>
      <c r="AC11" s="42"/>
      <c r="AD11" s="43"/>
      <c r="AE11" s="41">
        <v>514</v>
      </c>
      <c r="AF11" s="42"/>
      <c r="AG11" s="42"/>
      <c r="AH11" s="43"/>
      <c r="AI11" s="42">
        <v>571</v>
      </c>
      <c r="AJ11" s="42"/>
      <c r="AK11" s="42"/>
      <c r="AL11" s="43"/>
      <c r="AM11" s="58">
        <f t="shared" si="1"/>
        <v>1085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133</v>
      </c>
      <c r="G12" s="42"/>
      <c r="H12" s="43"/>
      <c r="I12" s="41">
        <v>140</v>
      </c>
      <c r="J12" s="42"/>
      <c r="K12" s="43"/>
      <c r="L12" s="41">
        <v>156</v>
      </c>
      <c r="M12" s="42"/>
      <c r="N12" s="43"/>
      <c r="O12" s="41">
        <f t="shared" si="0"/>
        <v>296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184</v>
      </c>
      <c r="AB12" s="42"/>
      <c r="AC12" s="42"/>
      <c r="AD12" s="43"/>
      <c r="AE12" s="41">
        <v>199</v>
      </c>
      <c r="AF12" s="42"/>
      <c r="AG12" s="42"/>
      <c r="AH12" s="43"/>
      <c r="AI12" s="42">
        <v>221</v>
      </c>
      <c r="AJ12" s="42"/>
      <c r="AK12" s="42"/>
      <c r="AL12" s="43"/>
      <c r="AM12" s="58">
        <f t="shared" si="1"/>
        <v>420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85</v>
      </c>
      <c r="G13" s="42"/>
      <c r="H13" s="43"/>
      <c r="I13" s="41">
        <v>90</v>
      </c>
      <c r="J13" s="42"/>
      <c r="K13" s="43"/>
      <c r="L13" s="41">
        <v>88</v>
      </c>
      <c r="M13" s="42"/>
      <c r="N13" s="43"/>
      <c r="O13" s="41">
        <f t="shared" si="0"/>
        <v>178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141</v>
      </c>
      <c r="AB13" s="42"/>
      <c r="AC13" s="42"/>
      <c r="AD13" s="43"/>
      <c r="AE13" s="41">
        <v>155</v>
      </c>
      <c r="AF13" s="42"/>
      <c r="AG13" s="42"/>
      <c r="AH13" s="43"/>
      <c r="AI13" s="42">
        <v>154</v>
      </c>
      <c r="AJ13" s="42"/>
      <c r="AK13" s="42"/>
      <c r="AL13" s="43"/>
      <c r="AM13" s="58">
        <f t="shared" si="1"/>
        <v>309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9</v>
      </c>
      <c r="G14" s="42"/>
      <c r="H14" s="43"/>
      <c r="I14" s="41">
        <v>7</v>
      </c>
      <c r="J14" s="42"/>
      <c r="K14" s="43"/>
      <c r="L14" s="41">
        <v>5</v>
      </c>
      <c r="M14" s="42"/>
      <c r="N14" s="43"/>
      <c r="O14" s="41">
        <f t="shared" si="0"/>
        <v>12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1507</v>
      </c>
      <c r="AB14" s="42"/>
      <c r="AC14" s="42"/>
      <c r="AD14" s="43"/>
      <c r="AE14" s="41">
        <v>1547</v>
      </c>
      <c r="AF14" s="42"/>
      <c r="AG14" s="42"/>
      <c r="AH14" s="43"/>
      <c r="AI14" s="42">
        <v>1727</v>
      </c>
      <c r="AJ14" s="42"/>
      <c r="AK14" s="42"/>
      <c r="AL14" s="43"/>
      <c r="AM14" s="58">
        <f t="shared" si="1"/>
        <v>3274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259</v>
      </c>
      <c r="G15" s="42"/>
      <c r="H15" s="43"/>
      <c r="I15" s="41">
        <v>275</v>
      </c>
      <c r="J15" s="42"/>
      <c r="K15" s="43"/>
      <c r="L15" s="41">
        <v>321</v>
      </c>
      <c r="M15" s="42"/>
      <c r="N15" s="43"/>
      <c r="O15" s="41">
        <f t="shared" si="0"/>
        <v>596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9</v>
      </c>
      <c r="AB15" s="42"/>
      <c r="AC15" s="42"/>
      <c r="AD15" s="43"/>
      <c r="AE15" s="41">
        <v>6</v>
      </c>
      <c r="AF15" s="42"/>
      <c r="AG15" s="42"/>
      <c r="AH15" s="43"/>
      <c r="AI15" s="42">
        <v>7</v>
      </c>
      <c r="AJ15" s="42"/>
      <c r="AK15" s="42"/>
      <c r="AL15" s="43"/>
      <c r="AM15" s="58">
        <f t="shared" si="1"/>
        <v>13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252</v>
      </c>
      <c r="G16" s="42"/>
      <c r="H16" s="43"/>
      <c r="I16" s="41">
        <v>248</v>
      </c>
      <c r="J16" s="42"/>
      <c r="K16" s="43"/>
      <c r="L16" s="41">
        <v>286</v>
      </c>
      <c r="M16" s="42"/>
      <c r="N16" s="43"/>
      <c r="O16" s="41">
        <f t="shared" si="0"/>
        <v>534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63</v>
      </c>
      <c r="AB16" s="42"/>
      <c r="AC16" s="42"/>
      <c r="AD16" s="43"/>
      <c r="AE16" s="41">
        <v>53</v>
      </c>
      <c r="AF16" s="42"/>
      <c r="AG16" s="42"/>
      <c r="AH16" s="43"/>
      <c r="AI16" s="42">
        <v>62</v>
      </c>
      <c r="AJ16" s="42"/>
      <c r="AK16" s="42"/>
      <c r="AL16" s="43"/>
      <c r="AM16" s="58">
        <f t="shared" si="1"/>
        <v>115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96</v>
      </c>
      <c r="G17" s="42"/>
      <c r="H17" s="43"/>
      <c r="I17" s="41">
        <v>134</v>
      </c>
      <c r="J17" s="42"/>
      <c r="K17" s="43"/>
      <c r="L17" s="41">
        <v>171</v>
      </c>
      <c r="M17" s="42"/>
      <c r="N17" s="43"/>
      <c r="O17" s="41">
        <f t="shared" si="0"/>
        <v>305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287</v>
      </c>
      <c r="AB17" s="42"/>
      <c r="AC17" s="42"/>
      <c r="AD17" s="43"/>
      <c r="AE17" s="41">
        <v>248</v>
      </c>
      <c r="AF17" s="42"/>
      <c r="AG17" s="42"/>
      <c r="AH17" s="43"/>
      <c r="AI17" s="42">
        <v>325</v>
      </c>
      <c r="AJ17" s="42"/>
      <c r="AK17" s="42"/>
      <c r="AL17" s="43"/>
      <c r="AM17" s="58">
        <f t="shared" si="1"/>
        <v>573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158</v>
      </c>
      <c r="G18" s="42"/>
      <c r="H18" s="43"/>
      <c r="I18" s="41">
        <v>206</v>
      </c>
      <c r="J18" s="42"/>
      <c r="K18" s="43"/>
      <c r="L18" s="41">
        <v>212</v>
      </c>
      <c r="M18" s="42"/>
      <c r="N18" s="43"/>
      <c r="O18" s="41">
        <f t="shared" si="0"/>
        <v>418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256</v>
      </c>
      <c r="AB18" s="42"/>
      <c r="AC18" s="42"/>
      <c r="AD18" s="43"/>
      <c r="AE18" s="41">
        <v>201</v>
      </c>
      <c r="AF18" s="42"/>
      <c r="AG18" s="42"/>
      <c r="AH18" s="43"/>
      <c r="AI18" s="42">
        <v>244</v>
      </c>
      <c r="AJ18" s="42"/>
      <c r="AK18" s="42"/>
      <c r="AL18" s="43"/>
      <c r="AM18" s="58">
        <f t="shared" si="1"/>
        <v>445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167</v>
      </c>
      <c r="G19" s="42"/>
      <c r="H19" s="43"/>
      <c r="I19" s="41">
        <v>161</v>
      </c>
      <c r="J19" s="42"/>
      <c r="K19" s="43"/>
      <c r="L19" s="41">
        <v>186</v>
      </c>
      <c r="M19" s="42"/>
      <c r="N19" s="43"/>
      <c r="O19" s="41">
        <f t="shared" si="0"/>
        <v>347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64</v>
      </c>
      <c r="AF19" s="42"/>
      <c r="AG19" s="42"/>
      <c r="AH19" s="43"/>
      <c r="AI19" s="42">
        <v>78</v>
      </c>
      <c r="AJ19" s="42"/>
      <c r="AK19" s="42"/>
      <c r="AL19" s="43"/>
      <c r="AM19" s="58">
        <f t="shared" si="1"/>
        <v>142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80</v>
      </c>
      <c r="G20" s="42"/>
      <c r="H20" s="43"/>
      <c r="I20" s="41">
        <v>81</v>
      </c>
      <c r="J20" s="42"/>
      <c r="K20" s="43"/>
      <c r="L20" s="41">
        <v>76</v>
      </c>
      <c r="M20" s="42"/>
      <c r="N20" s="43"/>
      <c r="O20" s="41">
        <f t="shared" si="0"/>
        <v>157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134</v>
      </c>
      <c r="AB20" s="42"/>
      <c r="AC20" s="42"/>
      <c r="AD20" s="43"/>
      <c r="AE20" s="41">
        <v>121</v>
      </c>
      <c r="AF20" s="42"/>
      <c r="AG20" s="42"/>
      <c r="AH20" s="43"/>
      <c r="AI20" s="42">
        <v>165</v>
      </c>
      <c r="AJ20" s="42"/>
      <c r="AK20" s="42"/>
      <c r="AL20" s="43"/>
      <c r="AM20" s="58">
        <f t="shared" si="1"/>
        <v>286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68</v>
      </c>
      <c r="G21" s="42"/>
      <c r="H21" s="43"/>
      <c r="I21" s="41">
        <v>50</v>
      </c>
      <c r="J21" s="42"/>
      <c r="K21" s="43"/>
      <c r="L21" s="41">
        <v>64</v>
      </c>
      <c r="M21" s="42"/>
      <c r="N21" s="43"/>
      <c r="O21" s="41">
        <f t="shared" si="0"/>
        <v>114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149</v>
      </c>
      <c r="AB21" s="42"/>
      <c r="AC21" s="42"/>
      <c r="AD21" s="43"/>
      <c r="AE21" s="41">
        <v>142</v>
      </c>
      <c r="AF21" s="42"/>
      <c r="AG21" s="42"/>
      <c r="AH21" s="43"/>
      <c r="AI21" s="42">
        <v>162</v>
      </c>
      <c r="AJ21" s="42"/>
      <c r="AK21" s="42"/>
      <c r="AL21" s="43"/>
      <c r="AM21" s="58">
        <f t="shared" si="1"/>
        <v>304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46</v>
      </c>
      <c r="G22" s="42"/>
      <c r="H22" s="43"/>
      <c r="I22" s="41">
        <v>41</v>
      </c>
      <c r="J22" s="42"/>
      <c r="K22" s="43"/>
      <c r="L22" s="41">
        <v>46</v>
      </c>
      <c r="M22" s="42"/>
      <c r="N22" s="43"/>
      <c r="O22" s="41">
        <f t="shared" si="0"/>
        <v>87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261</v>
      </c>
      <c r="AB22" s="42"/>
      <c r="AC22" s="42"/>
      <c r="AD22" s="43"/>
      <c r="AE22" s="41">
        <v>284</v>
      </c>
      <c r="AF22" s="42"/>
      <c r="AG22" s="42"/>
      <c r="AH22" s="43"/>
      <c r="AI22" s="42">
        <v>332</v>
      </c>
      <c r="AJ22" s="42"/>
      <c r="AK22" s="42"/>
      <c r="AL22" s="43"/>
      <c r="AM22" s="58">
        <f t="shared" si="1"/>
        <v>616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198</v>
      </c>
      <c r="G23" s="42"/>
      <c r="H23" s="43"/>
      <c r="I23" s="41">
        <v>183</v>
      </c>
      <c r="J23" s="42"/>
      <c r="K23" s="43"/>
      <c r="L23" s="41">
        <v>208</v>
      </c>
      <c r="M23" s="42"/>
      <c r="N23" s="43"/>
      <c r="O23" s="41">
        <f t="shared" si="0"/>
        <v>391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23</v>
      </c>
      <c r="AB23" s="42"/>
      <c r="AC23" s="42"/>
      <c r="AD23" s="43"/>
      <c r="AE23" s="41">
        <v>17</v>
      </c>
      <c r="AF23" s="42"/>
      <c r="AG23" s="42"/>
      <c r="AH23" s="43"/>
      <c r="AI23" s="42">
        <v>17</v>
      </c>
      <c r="AJ23" s="42"/>
      <c r="AK23" s="42"/>
      <c r="AL23" s="43"/>
      <c r="AM23" s="58">
        <f t="shared" si="1"/>
        <v>34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235</v>
      </c>
      <c r="G24" s="42"/>
      <c r="H24" s="43"/>
      <c r="I24" s="41">
        <v>264</v>
      </c>
      <c r="J24" s="42"/>
      <c r="K24" s="43"/>
      <c r="L24" s="41">
        <v>266</v>
      </c>
      <c r="M24" s="42"/>
      <c r="N24" s="43"/>
      <c r="O24" s="41">
        <f t="shared" si="0"/>
        <v>530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159</v>
      </c>
      <c r="AB24" s="42"/>
      <c r="AC24" s="42"/>
      <c r="AD24" s="43"/>
      <c r="AE24" s="41">
        <v>163</v>
      </c>
      <c r="AF24" s="42"/>
      <c r="AG24" s="42"/>
      <c r="AH24" s="43"/>
      <c r="AI24" s="42">
        <v>175</v>
      </c>
      <c r="AJ24" s="42"/>
      <c r="AK24" s="42"/>
      <c r="AL24" s="43"/>
      <c r="AM24" s="58">
        <f t="shared" si="1"/>
        <v>338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212</v>
      </c>
      <c r="G25" s="42"/>
      <c r="H25" s="43"/>
      <c r="I25" s="41">
        <v>214</v>
      </c>
      <c r="J25" s="42"/>
      <c r="K25" s="43"/>
      <c r="L25" s="41">
        <v>233</v>
      </c>
      <c r="M25" s="42"/>
      <c r="N25" s="43"/>
      <c r="O25" s="41">
        <f t="shared" si="0"/>
        <v>447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239</v>
      </c>
      <c r="AB25" s="42"/>
      <c r="AC25" s="42"/>
      <c r="AD25" s="43"/>
      <c r="AE25" s="41">
        <v>200</v>
      </c>
      <c r="AF25" s="42"/>
      <c r="AG25" s="42"/>
      <c r="AH25" s="43"/>
      <c r="AI25" s="42">
        <v>206</v>
      </c>
      <c r="AJ25" s="42"/>
      <c r="AK25" s="42"/>
      <c r="AL25" s="43"/>
      <c r="AM25" s="58">
        <f t="shared" si="1"/>
        <v>406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170</v>
      </c>
      <c r="G26" s="42"/>
      <c r="H26" s="43"/>
      <c r="I26" s="41">
        <v>171</v>
      </c>
      <c r="J26" s="42"/>
      <c r="K26" s="43"/>
      <c r="L26" s="41">
        <v>206</v>
      </c>
      <c r="M26" s="42"/>
      <c r="N26" s="43"/>
      <c r="O26" s="41">
        <f t="shared" si="0"/>
        <v>377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168</v>
      </c>
      <c r="AB26" s="42"/>
      <c r="AC26" s="42"/>
      <c r="AD26" s="43"/>
      <c r="AE26" s="41">
        <v>163</v>
      </c>
      <c r="AF26" s="42"/>
      <c r="AG26" s="42"/>
      <c r="AH26" s="43"/>
      <c r="AI26" s="42">
        <v>172</v>
      </c>
      <c r="AJ26" s="42"/>
      <c r="AK26" s="42"/>
      <c r="AL26" s="43"/>
      <c r="AM26" s="58">
        <f t="shared" si="1"/>
        <v>335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150</v>
      </c>
      <c r="G27" s="42"/>
      <c r="H27" s="43"/>
      <c r="I27" s="41">
        <v>156</v>
      </c>
      <c r="J27" s="42"/>
      <c r="K27" s="43"/>
      <c r="L27" s="41">
        <v>179</v>
      </c>
      <c r="M27" s="42"/>
      <c r="N27" s="43"/>
      <c r="O27" s="41">
        <f t="shared" si="0"/>
        <v>335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196</v>
      </c>
      <c r="AB27" s="42"/>
      <c r="AC27" s="42"/>
      <c r="AD27" s="43"/>
      <c r="AE27" s="41">
        <v>181</v>
      </c>
      <c r="AF27" s="42"/>
      <c r="AG27" s="42"/>
      <c r="AH27" s="43"/>
      <c r="AI27" s="42">
        <v>166</v>
      </c>
      <c r="AJ27" s="42"/>
      <c r="AK27" s="42"/>
      <c r="AL27" s="43"/>
      <c r="AM27" s="58">
        <f t="shared" si="1"/>
        <v>347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71</v>
      </c>
      <c r="G28" s="42"/>
      <c r="H28" s="43"/>
      <c r="I28" s="41">
        <v>69</v>
      </c>
      <c r="J28" s="42"/>
      <c r="K28" s="43"/>
      <c r="L28" s="41">
        <v>83</v>
      </c>
      <c r="M28" s="42"/>
      <c r="N28" s="43"/>
      <c r="O28" s="41">
        <f t="shared" si="0"/>
        <v>152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243</v>
      </c>
      <c r="AB28" s="42"/>
      <c r="AC28" s="42"/>
      <c r="AD28" s="43"/>
      <c r="AE28" s="41">
        <v>222</v>
      </c>
      <c r="AF28" s="42"/>
      <c r="AG28" s="42"/>
      <c r="AH28" s="43"/>
      <c r="AI28" s="42">
        <v>255</v>
      </c>
      <c r="AJ28" s="42"/>
      <c r="AK28" s="42"/>
      <c r="AL28" s="43"/>
      <c r="AM28" s="58">
        <f t="shared" si="1"/>
        <v>477</v>
      </c>
      <c r="AN28" s="58"/>
      <c r="AO28" s="58"/>
      <c r="AP28" s="58"/>
      <c r="AR28" s="6"/>
      <c r="AS28" s="6" t="s">
        <v>49</v>
      </c>
      <c r="AT28" s="6" t="s">
        <v>50</v>
      </c>
      <c r="AU28" s="6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93</v>
      </c>
      <c r="G29" s="42"/>
      <c r="H29" s="43"/>
      <c r="I29" s="41">
        <v>86</v>
      </c>
      <c r="J29" s="42"/>
      <c r="K29" s="43"/>
      <c r="L29" s="41">
        <v>113</v>
      </c>
      <c r="M29" s="42"/>
      <c r="N29" s="43"/>
      <c r="O29" s="41">
        <f t="shared" si="0"/>
        <v>199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206</v>
      </c>
      <c r="AB29" s="42"/>
      <c r="AC29" s="42"/>
      <c r="AD29" s="43"/>
      <c r="AE29" s="41">
        <v>229</v>
      </c>
      <c r="AF29" s="42"/>
      <c r="AG29" s="42"/>
      <c r="AH29" s="43"/>
      <c r="AI29" s="42">
        <v>193</v>
      </c>
      <c r="AJ29" s="42"/>
      <c r="AK29" s="42"/>
      <c r="AL29" s="43"/>
      <c r="AM29" s="58">
        <f t="shared" si="1"/>
        <v>422</v>
      </c>
      <c r="AN29" s="58"/>
      <c r="AO29" s="58"/>
      <c r="AP29" s="58"/>
      <c r="AR29" s="6" t="s">
        <v>1</v>
      </c>
      <c r="AS29" s="9">
        <f>AE31</f>
        <v>13483</v>
      </c>
      <c r="AT29" s="9">
        <v>4052</v>
      </c>
      <c r="AU29" s="10">
        <f>IF(OR(AS29=0,AT29=0),"",ROUNDDOWN(AT29/AS29,4))</f>
        <v>0.30049999999999999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1521</v>
      </c>
      <c r="G30" s="42"/>
      <c r="H30" s="43"/>
      <c r="I30" s="41">
        <v>1667</v>
      </c>
      <c r="J30" s="42"/>
      <c r="K30" s="43"/>
      <c r="L30" s="41">
        <v>1795</v>
      </c>
      <c r="M30" s="42"/>
      <c r="N30" s="43"/>
      <c r="O30" s="41">
        <f t="shared" si="0"/>
        <v>3462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44</v>
      </c>
      <c r="AB30" s="42"/>
      <c r="AC30" s="42"/>
      <c r="AD30" s="43"/>
      <c r="AE30" s="41">
        <v>52</v>
      </c>
      <c r="AF30" s="42"/>
      <c r="AG30" s="42"/>
      <c r="AH30" s="43"/>
      <c r="AI30" s="42">
        <v>46</v>
      </c>
      <c r="AJ30" s="42"/>
      <c r="AK30" s="42"/>
      <c r="AL30" s="43"/>
      <c r="AM30" s="58">
        <f t="shared" si="1"/>
        <v>98</v>
      </c>
      <c r="AN30" s="58"/>
      <c r="AO30" s="58"/>
      <c r="AP30" s="58"/>
      <c r="AR30" s="6" t="s">
        <v>3</v>
      </c>
      <c r="AS30" s="9">
        <f>AI31</f>
        <v>14902</v>
      </c>
      <c r="AT30" s="9">
        <v>5711</v>
      </c>
      <c r="AU30" s="10">
        <f>IF(OR(AS30=0,AT30=0),"",ROUNDDOWN(AT30/AS30,4))</f>
        <v>0.38319999999999999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565</v>
      </c>
      <c r="G31" s="42"/>
      <c r="H31" s="43"/>
      <c r="I31" s="41">
        <v>628</v>
      </c>
      <c r="J31" s="42"/>
      <c r="K31" s="43"/>
      <c r="L31" s="41">
        <v>706</v>
      </c>
      <c r="M31" s="42"/>
      <c r="N31" s="43"/>
      <c r="O31" s="41">
        <f t="shared" si="0"/>
        <v>1334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12864</v>
      </c>
      <c r="AB31" s="42"/>
      <c r="AC31" s="42"/>
      <c r="AD31" s="43"/>
      <c r="AE31" s="41">
        <f>SUM(I8:K32,AE8:AH30)</f>
        <v>13483</v>
      </c>
      <c r="AF31" s="42"/>
      <c r="AG31" s="42"/>
      <c r="AH31" s="43"/>
      <c r="AI31" s="41">
        <f>SUM(L8:N32,AI8:AL30)</f>
        <v>14902</v>
      </c>
      <c r="AJ31" s="42"/>
      <c r="AK31" s="42"/>
      <c r="AL31" s="43"/>
      <c r="AM31" s="58">
        <f>AE31+AI31</f>
        <v>28385</v>
      </c>
      <c r="AN31" s="58"/>
      <c r="AO31" s="58"/>
      <c r="AP31" s="58"/>
      <c r="AR31" s="6" t="s">
        <v>4</v>
      </c>
      <c r="AS31" s="9">
        <f>AM31</f>
        <v>28385</v>
      </c>
      <c r="AT31" s="9">
        <f>AT29+AT30</f>
        <v>9763</v>
      </c>
      <c r="AU31" s="10">
        <f>IF(OR(AS31=0,AT31=0),"",ROUNDDOWN(AT31/AS31,4))</f>
        <v>0.34389999999999998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476</v>
      </c>
      <c r="G32" s="60"/>
      <c r="H32" s="61"/>
      <c r="I32" s="59">
        <v>496</v>
      </c>
      <c r="J32" s="60"/>
      <c r="K32" s="61"/>
      <c r="L32" s="59">
        <v>549</v>
      </c>
      <c r="M32" s="60"/>
      <c r="N32" s="61"/>
      <c r="O32" s="59">
        <f t="shared" si="0"/>
        <v>1045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4" t="s">
        <v>59</v>
      </c>
      <c r="E34" s="70" t="s">
        <v>99</v>
      </c>
      <c r="F34" s="70"/>
      <c r="G34" s="1" t="s">
        <v>2</v>
      </c>
      <c r="L34" s="1" t="s">
        <v>60</v>
      </c>
      <c r="O34" s="69" t="s">
        <v>101</v>
      </c>
      <c r="P34" s="69"/>
      <c r="Q34" s="69"/>
      <c r="R34" s="69"/>
      <c r="S34" s="1" t="s">
        <v>2</v>
      </c>
      <c r="AG34" s="4" t="s">
        <v>61</v>
      </c>
      <c r="AH34" s="47">
        <f>AT31</f>
        <v>9763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4" t="s">
        <v>59</v>
      </c>
      <c r="E36" s="69" t="s">
        <v>100</v>
      </c>
      <c r="F36" s="69"/>
      <c r="G36" s="1" t="s">
        <v>62</v>
      </c>
      <c r="L36" s="1" t="s">
        <v>60</v>
      </c>
      <c r="O36" s="69" t="s">
        <v>102</v>
      </c>
      <c r="P36" s="69"/>
      <c r="Q36" s="69"/>
      <c r="R36" s="69"/>
      <c r="S36" s="1" t="s">
        <v>62</v>
      </c>
      <c r="Y36" s="1" t="s">
        <v>96</v>
      </c>
      <c r="AG36" s="4" t="s">
        <v>1</v>
      </c>
      <c r="AH36" s="47">
        <f>AT29</f>
        <v>4052</v>
      </c>
      <c r="AI36" s="47"/>
      <c r="AJ36" s="47"/>
      <c r="AK36" s="47"/>
      <c r="AL36" s="47"/>
      <c r="AM36" s="1" t="s">
        <v>2</v>
      </c>
    </row>
    <row r="37" spans="3:39" ht="6" customHeight="1">
      <c r="AG37" s="4"/>
    </row>
    <row r="38" spans="3:39" ht="18.75" customHeight="1">
      <c r="C38" s="5" t="s">
        <v>67</v>
      </c>
      <c r="AG38" s="4" t="s">
        <v>3</v>
      </c>
      <c r="AH38" s="47">
        <f>AT30</f>
        <v>5711</v>
      </c>
      <c r="AI38" s="47"/>
      <c r="AJ38" s="47"/>
      <c r="AK38" s="47"/>
      <c r="AL38" s="47"/>
      <c r="AM38" s="1" t="s">
        <v>2</v>
      </c>
    </row>
    <row r="39" spans="3:39" ht="6" customHeight="1">
      <c r="AG39" s="4"/>
    </row>
    <row r="40" spans="3:39" ht="18.75" customHeight="1">
      <c r="C40" s="12" t="s">
        <v>68</v>
      </c>
      <c r="AG40" s="4" t="s">
        <v>51</v>
      </c>
      <c r="AH40" s="68">
        <f>IF(OR(AH34=0,AM31=0),"",ROUNDDOWN(AH34/AM31*100,2))</f>
        <v>34.39</v>
      </c>
      <c r="AI40" s="68"/>
      <c r="AJ40" s="68"/>
      <c r="AK40" s="68"/>
      <c r="AL40" s="68"/>
      <c r="AM40" s="1" t="s">
        <v>97</v>
      </c>
    </row>
  </sheetData>
  <mergeCells count="283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I32:K32"/>
    <mergeCell ref="L32:N32"/>
    <mergeCell ref="O32:R32"/>
    <mergeCell ref="B30:E30"/>
    <mergeCell ref="F30:H30"/>
    <mergeCell ref="I30:K30"/>
    <mergeCell ref="L30:N30"/>
    <mergeCell ref="O30:R30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F32:H32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zoomScaleNormal="100" workbookViewId="0">
      <selection activeCell="B2" sqref="B2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" customWidth="1"/>
    <col min="45" max="47" width="8.75" style="1" customWidth="1"/>
    <col min="48" max="16384" width="9" style="1"/>
  </cols>
  <sheetData>
    <row r="1" spans="2:44" ht="21" customHeight="1"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4"/>
      <c r="H3" s="4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2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2"/>
      <c r="H4" s="11"/>
      <c r="I4" s="47" t="s">
        <v>62</v>
      </c>
      <c r="J4" s="47"/>
      <c r="K4" s="47"/>
      <c r="L4" s="47">
        <v>11525</v>
      </c>
      <c r="M4" s="47"/>
      <c r="N4" s="47"/>
      <c r="O4" s="5"/>
      <c r="P4" s="5"/>
      <c r="Q4" s="71" t="s">
        <v>65</v>
      </c>
      <c r="R4" s="71"/>
      <c r="S4" s="71"/>
      <c r="T4" s="63">
        <v>118.3</v>
      </c>
      <c r="U4" s="63"/>
      <c r="V4" s="63"/>
      <c r="W4" s="63"/>
      <c r="X4" s="5" t="s">
        <v>103</v>
      </c>
      <c r="Y4" s="5"/>
      <c r="Z4" s="5"/>
      <c r="AF4" s="8"/>
      <c r="AH4" s="2"/>
      <c r="AK4" s="4"/>
      <c r="AL4" s="2"/>
      <c r="AM4" s="5"/>
      <c r="AP4" s="4"/>
    </row>
    <row r="5" spans="2:44" ht="18.75" customHeight="1">
      <c r="Z5" s="2"/>
      <c r="AA5" s="2"/>
      <c r="AB5" s="2"/>
      <c r="AC5" s="2"/>
      <c r="AD5" s="47" t="s">
        <v>106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1743</v>
      </c>
      <c r="G8" s="39"/>
      <c r="H8" s="40"/>
      <c r="I8" s="38">
        <v>1922</v>
      </c>
      <c r="J8" s="39"/>
      <c r="K8" s="40"/>
      <c r="L8" s="38">
        <v>2144</v>
      </c>
      <c r="M8" s="39"/>
      <c r="N8" s="40"/>
      <c r="O8" s="38">
        <f t="shared" ref="O8:O32" si="0">I8+L8</f>
        <v>4066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503</v>
      </c>
      <c r="AB8" s="39"/>
      <c r="AC8" s="39"/>
      <c r="AD8" s="39"/>
      <c r="AE8" s="38">
        <v>605</v>
      </c>
      <c r="AF8" s="39"/>
      <c r="AG8" s="39"/>
      <c r="AH8" s="40"/>
      <c r="AI8" s="39">
        <v>643</v>
      </c>
      <c r="AJ8" s="39"/>
      <c r="AK8" s="39"/>
      <c r="AL8" s="40"/>
      <c r="AM8" s="57">
        <f t="shared" ref="AM8:AM30" si="1">AE8+AI8</f>
        <v>1248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86</v>
      </c>
      <c r="G9" s="42"/>
      <c r="H9" s="43"/>
      <c r="I9" s="41">
        <v>86</v>
      </c>
      <c r="J9" s="42"/>
      <c r="K9" s="43"/>
      <c r="L9" s="41">
        <v>77</v>
      </c>
      <c r="M9" s="42"/>
      <c r="N9" s="43"/>
      <c r="O9" s="41">
        <f t="shared" si="0"/>
        <v>163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63</v>
      </c>
      <c r="AB9" s="42"/>
      <c r="AC9" s="42"/>
      <c r="AD9" s="43"/>
      <c r="AE9" s="41">
        <v>76</v>
      </c>
      <c r="AF9" s="42"/>
      <c r="AG9" s="42"/>
      <c r="AH9" s="43"/>
      <c r="AI9" s="42">
        <v>81</v>
      </c>
      <c r="AJ9" s="42"/>
      <c r="AK9" s="42"/>
      <c r="AL9" s="43"/>
      <c r="AM9" s="58">
        <f t="shared" si="1"/>
        <v>157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232</v>
      </c>
      <c r="G10" s="42"/>
      <c r="H10" s="43"/>
      <c r="I10" s="41">
        <v>225</v>
      </c>
      <c r="J10" s="42"/>
      <c r="K10" s="43"/>
      <c r="L10" s="41">
        <v>246</v>
      </c>
      <c r="M10" s="42"/>
      <c r="N10" s="43"/>
      <c r="O10" s="41">
        <f t="shared" si="0"/>
        <v>471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290</v>
      </c>
      <c r="AB10" s="42"/>
      <c r="AC10" s="42"/>
      <c r="AD10" s="43"/>
      <c r="AE10" s="41">
        <v>326</v>
      </c>
      <c r="AF10" s="42"/>
      <c r="AG10" s="42"/>
      <c r="AH10" s="43"/>
      <c r="AI10" s="42">
        <v>344</v>
      </c>
      <c r="AJ10" s="42"/>
      <c r="AK10" s="42"/>
      <c r="AL10" s="43"/>
      <c r="AM10" s="58">
        <f t="shared" si="1"/>
        <v>670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110</v>
      </c>
      <c r="G11" s="42"/>
      <c r="H11" s="43"/>
      <c r="I11" s="41">
        <v>104</v>
      </c>
      <c r="J11" s="42"/>
      <c r="K11" s="43"/>
      <c r="L11" s="41">
        <v>130</v>
      </c>
      <c r="M11" s="42"/>
      <c r="N11" s="43"/>
      <c r="O11" s="41">
        <f t="shared" si="0"/>
        <v>234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430</v>
      </c>
      <c r="AB11" s="42"/>
      <c r="AC11" s="42"/>
      <c r="AD11" s="43"/>
      <c r="AE11" s="41">
        <v>509</v>
      </c>
      <c r="AF11" s="42"/>
      <c r="AG11" s="42"/>
      <c r="AH11" s="43"/>
      <c r="AI11" s="42">
        <v>567</v>
      </c>
      <c r="AJ11" s="42"/>
      <c r="AK11" s="42"/>
      <c r="AL11" s="43"/>
      <c r="AM11" s="58">
        <f t="shared" si="1"/>
        <v>1076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131</v>
      </c>
      <c r="G12" s="42"/>
      <c r="H12" s="43"/>
      <c r="I12" s="41">
        <v>139</v>
      </c>
      <c r="J12" s="42"/>
      <c r="K12" s="43"/>
      <c r="L12" s="41">
        <v>155</v>
      </c>
      <c r="M12" s="42"/>
      <c r="N12" s="43"/>
      <c r="O12" s="41">
        <f t="shared" si="0"/>
        <v>294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184</v>
      </c>
      <c r="AB12" s="42"/>
      <c r="AC12" s="42"/>
      <c r="AD12" s="43"/>
      <c r="AE12" s="41">
        <v>199</v>
      </c>
      <c r="AF12" s="42"/>
      <c r="AG12" s="42"/>
      <c r="AH12" s="43"/>
      <c r="AI12" s="42">
        <v>221</v>
      </c>
      <c r="AJ12" s="42"/>
      <c r="AK12" s="42"/>
      <c r="AL12" s="43"/>
      <c r="AM12" s="58">
        <f t="shared" si="1"/>
        <v>420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86</v>
      </c>
      <c r="G13" s="42"/>
      <c r="H13" s="43"/>
      <c r="I13" s="41">
        <v>90</v>
      </c>
      <c r="J13" s="42"/>
      <c r="K13" s="43"/>
      <c r="L13" s="41">
        <v>89</v>
      </c>
      <c r="M13" s="42"/>
      <c r="N13" s="43"/>
      <c r="O13" s="41">
        <f t="shared" si="0"/>
        <v>179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141</v>
      </c>
      <c r="AB13" s="42"/>
      <c r="AC13" s="42"/>
      <c r="AD13" s="43"/>
      <c r="AE13" s="41">
        <v>154</v>
      </c>
      <c r="AF13" s="42"/>
      <c r="AG13" s="42"/>
      <c r="AH13" s="43"/>
      <c r="AI13" s="42">
        <v>154</v>
      </c>
      <c r="AJ13" s="42"/>
      <c r="AK13" s="42"/>
      <c r="AL13" s="43"/>
      <c r="AM13" s="58">
        <f t="shared" si="1"/>
        <v>308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9</v>
      </c>
      <c r="G14" s="42"/>
      <c r="H14" s="43"/>
      <c r="I14" s="41">
        <v>7</v>
      </c>
      <c r="J14" s="42"/>
      <c r="K14" s="43"/>
      <c r="L14" s="41">
        <v>5</v>
      </c>
      <c r="M14" s="42"/>
      <c r="N14" s="43"/>
      <c r="O14" s="41">
        <f t="shared" si="0"/>
        <v>12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1502</v>
      </c>
      <c r="AB14" s="42"/>
      <c r="AC14" s="42"/>
      <c r="AD14" s="43"/>
      <c r="AE14" s="41">
        <v>1540</v>
      </c>
      <c r="AF14" s="42"/>
      <c r="AG14" s="42"/>
      <c r="AH14" s="43"/>
      <c r="AI14" s="42">
        <v>1724</v>
      </c>
      <c r="AJ14" s="42"/>
      <c r="AK14" s="42"/>
      <c r="AL14" s="43"/>
      <c r="AM14" s="58">
        <f t="shared" si="1"/>
        <v>3264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258</v>
      </c>
      <c r="G15" s="42"/>
      <c r="H15" s="43"/>
      <c r="I15" s="41">
        <v>275</v>
      </c>
      <c r="J15" s="42"/>
      <c r="K15" s="43"/>
      <c r="L15" s="41">
        <v>321</v>
      </c>
      <c r="M15" s="42"/>
      <c r="N15" s="43"/>
      <c r="O15" s="41">
        <f t="shared" si="0"/>
        <v>596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9</v>
      </c>
      <c r="AB15" s="42"/>
      <c r="AC15" s="42"/>
      <c r="AD15" s="43"/>
      <c r="AE15" s="41">
        <v>6</v>
      </c>
      <c r="AF15" s="42"/>
      <c r="AG15" s="42"/>
      <c r="AH15" s="43"/>
      <c r="AI15" s="42">
        <v>7</v>
      </c>
      <c r="AJ15" s="42"/>
      <c r="AK15" s="42"/>
      <c r="AL15" s="43"/>
      <c r="AM15" s="58">
        <f t="shared" si="1"/>
        <v>13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252</v>
      </c>
      <c r="G16" s="42"/>
      <c r="H16" s="43"/>
      <c r="I16" s="41">
        <v>246</v>
      </c>
      <c r="J16" s="42"/>
      <c r="K16" s="43"/>
      <c r="L16" s="41">
        <v>283</v>
      </c>
      <c r="M16" s="42"/>
      <c r="N16" s="43"/>
      <c r="O16" s="41">
        <f t="shared" si="0"/>
        <v>529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63</v>
      </c>
      <c r="AB16" s="42"/>
      <c r="AC16" s="42"/>
      <c r="AD16" s="43"/>
      <c r="AE16" s="41">
        <v>53</v>
      </c>
      <c r="AF16" s="42"/>
      <c r="AG16" s="42"/>
      <c r="AH16" s="43"/>
      <c r="AI16" s="42">
        <v>62</v>
      </c>
      <c r="AJ16" s="42"/>
      <c r="AK16" s="42"/>
      <c r="AL16" s="43"/>
      <c r="AM16" s="58">
        <f t="shared" si="1"/>
        <v>115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97</v>
      </c>
      <c r="G17" s="42"/>
      <c r="H17" s="43"/>
      <c r="I17" s="41">
        <v>136</v>
      </c>
      <c r="J17" s="42"/>
      <c r="K17" s="43"/>
      <c r="L17" s="41">
        <v>173</v>
      </c>
      <c r="M17" s="42"/>
      <c r="N17" s="43"/>
      <c r="O17" s="41">
        <f t="shared" si="0"/>
        <v>309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287</v>
      </c>
      <c r="AB17" s="42"/>
      <c r="AC17" s="42"/>
      <c r="AD17" s="43"/>
      <c r="AE17" s="41">
        <v>248</v>
      </c>
      <c r="AF17" s="42"/>
      <c r="AG17" s="42"/>
      <c r="AH17" s="43"/>
      <c r="AI17" s="42">
        <v>326</v>
      </c>
      <c r="AJ17" s="42"/>
      <c r="AK17" s="42"/>
      <c r="AL17" s="43"/>
      <c r="AM17" s="58">
        <f t="shared" si="1"/>
        <v>574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157</v>
      </c>
      <c r="G18" s="42"/>
      <c r="H18" s="43"/>
      <c r="I18" s="41">
        <v>202</v>
      </c>
      <c r="J18" s="42"/>
      <c r="K18" s="43"/>
      <c r="L18" s="41">
        <v>211</v>
      </c>
      <c r="M18" s="42"/>
      <c r="N18" s="43"/>
      <c r="O18" s="41">
        <f t="shared" si="0"/>
        <v>413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256</v>
      </c>
      <c r="AB18" s="42"/>
      <c r="AC18" s="42"/>
      <c r="AD18" s="43"/>
      <c r="AE18" s="41">
        <v>201</v>
      </c>
      <c r="AF18" s="42"/>
      <c r="AG18" s="42"/>
      <c r="AH18" s="43"/>
      <c r="AI18" s="42">
        <v>244</v>
      </c>
      <c r="AJ18" s="42"/>
      <c r="AK18" s="42"/>
      <c r="AL18" s="43"/>
      <c r="AM18" s="58">
        <f t="shared" si="1"/>
        <v>445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168</v>
      </c>
      <c r="G19" s="42"/>
      <c r="H19" s="43"/>
      <c r="I19" s="41">
        <v>162</v>
      </c>
      <c r="J19" s="42"/>
      <c r="K19" s="43"/>
      <c r="L19" s="41">
        <v>185</v>
      </c>
      <c r="M19" s="42"/>
      <c r="N19" s="43"/>
      <c r="O19" s="41">
        <f t="shared" si="0"/>
        <v>347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64</v>
      </c>
      <c r="AF19" s="42"/>
      <c r="AG19" s="42"/>
      <c r="AH19" s="43"/>
      <c r="AI19" s="42">
        <v>78</v>
      </c>
      <c r="AJ19" s="42"/>
      <c r="AK19" s="42"/>
      <c r="AL19" s="43"/>
      <c r="AM19" s="58">
        <f t="shared" si="1"/>
        <v>142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81</v>
      </c>
      <c r="G20" s="42"/>
      <c r="H20" s="43"/>
      <c r="I20" s="41">
        <v>82</v>
      </c>
      <c r="J20" s="42"/>
      <c r="K20" s="43"/>
      <c r="L20" s="41">
        <v>76</v>
      </c>
      <c r="M20" s="42"/>
      <c r="N20" s="43"/>
      <c r="O20" s="41">
        <f t="shared" si="0"/>
        <v>158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134</v>
      </c>
      <c r="AB20" s="42"/>
      <c r="AC20" s="42"/>
      <c r="AD20" s="43"/>
      <c r="AE20" s="41">
        <v>120</v>
      </c>
      <c r="AF20" s="42"/>
      <c r="AG20" s="42"/>
      <c r="AH20" s="43"/>
      <c r="AI20" s="42">
        <v>164</v>
      </c>
      <c r="AJ20" s="42"/>
      <c r="AK20" s="42"/>
      <c r="AL20" s="43"/>
      <c r="AM20" s="58">
        <f t="shared" si="1"/>
        <v>284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69</v>
      </c>
      <c r="G21" s="42"/>
      <c r="H21" s="43"/>
      <c r="I21" s="41">
        <v>50</v>
      </c>
      <c r="J21" s="42"/>
      <c r="K21" s="43"/>
      <c r="L21" s="41">
        <v>64</v>
      </c>
      <c r="M21" s="42"/>
      <c r="N21" s="43"/>
      <c r="O21" s="41">
        <f t="shared" si="0"/>
        <v>114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148</v>
      </c>
      <c r="AB21" s="42"/>
      <c r="AC21" s="42"/>
      <c r="AD21" s="43"/>
      <c r="AE21" s="41">
        <v>142</v>
      </c>
      <c r="AF21" s="42"/>
      <c r="AG21" s="42"/>
      <c r="AH21" s="43"/>
      <c r="AI21" s="42">
        <v>161</v>
      </c>
      <c r="AJ21" s="42"/>
      <c r="AK21" s="42"/>
      <c r="AL21" s="43"/>
      <c r="AM21" s="58">
        <f t="shared" si="1"/>
        <v>303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46</v>
      </c>
      <c r="G22" s="42"/>
      <c r="H22" s="43"/>
      <c r="I22" s="41">
        <v>41</v>
      </c>
      <c r="J22" s="42"/>
      <c r="K22" s="43"/>
      <c r="L22" s="41">
        <v>46</v>
      </c>
      <c r="M22" s="42"/>
      <c r="N22" s="43"/>
      <c r="O22" s="41">
        <f t="shared" si="0"/>
        <v>87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261</v>
      </c>
      <c r="AB22" s="42"/>
      <c r="AC22" s="42"/>
      <c r="AD22" s="43"/>
      <c r="AE22" s="41">
        <v>284</v>
      </c>
      <c r="AF22" s="42"/>
      <c r="AG22" s="42"/>
      <c r="AH22" s="43"/>
      <c r="AI22" s="42">
        <v>332</v>
      </c>
      <c r="AJ22" s="42"/>
      <c r="AK22" s="42"/>
      <c r="AL22" s="43"/>
      <c r="AM22" s="58">
        <f t="shared" si="1"/>
        <v>616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197</v>
      </c>
      <c r="G23" s="42"/>
      <c r="H23" s="43"/>
      <c r="I23" s="41">
        <v>182</v>
      </c>
      <c r="J23" s="42"/>
      <c r="K23" s="43"/>
      <c r="L23" s="41">
        <v>208</v>
      </c>
      <c r="M23" s="42"/>
      <c r="N23" s="43"/>
      <c r="O23" s="41">
        <f t="shared" si="0"/>
        <v>390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23</v>
      </c>
      <c r="AB23" s="42"/>
      <c r="AC23" s="42"/>
      <c r="AD23" s="43"/>
      <c r="AE23" s="41">
        <v>17</v>
      </c>
      <c r="AF23" s="42"/>
      <c r="AG23" s="42"/>
      <c r="AH23" s="43"/>
      <c r="AI23" s="42">
        <v>17</v>
      </c>
      <c r="AJ23" s="42"/>
      <c r="AK23" s="42"/>
      <c r="AL23" s="43"/>
      <c r="AM23" s="58">
        <f t="shared" si="1"/>
        <v>34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240</v>
      </c>
      <c r="G24" s="42"/>
      <c r="H24" s="43"/>
      <c r="I24" s="41">
        <v>270</v>
      </c>
      <c r="J24" s="42"/>
      <c r="K24" s="43"/>
      <c r="L24" s="41">
        <v>270</v>
      </c>
      <c r="M24" s="42"/>
      <c r="N24" s="43"/>
      <c r="O24" s="41">
        <f t="shared" si="0"/>
        <v>540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159</v>
      </c>
      <c r="AB24" s="42"/>
      <c r="AC24" s="42"/>
      <c r="AD24" s="43"/>
      <c r="AE24" s="41">
        <v>161</v>
      </c>
      <c r="AF24" s="42"/>
      <c r="AG24" s="42"/>
      <c r="AH24" s="43"/>
      <c r="AI24" s="42">
        <v>174</v>
      </c>
      <c r="AJ24" s="42"/>
      <c r="AK24" s="42"/>
      <c r="AL24" s="43"/>
      <c r="AM24" s="58">
        <f t="shared" si="1"/>
        <v>335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212</v>
      </c>
      <c r="G25" s="42"/>
      <c r="H25" s="43"/>
      <c r="I25" s="41">
        <v>214</v>
      </c>
      <c r="J25" s="42"/>
      <c r="K25" s="43"/>
      <c r="L25" s="41">
        <v>232</v>
      </c>
      <c r="M25" s="42"/>
      <c r="N25" s="43"/>
      <c r="O25" s="41">
        <f t="shared" si="0"/>
        <v>446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242</v>
      </c>
      <c r="AB25" s="42"/>
      <c r="AC25" s="42"/>
      <c r="AD25" s="43"/>
      <c r="AE25" s="41">
        <v>203</v>
      </c>
      <c r="AF25" s="42"/>
      <c r="AG25" s="42"/>
      <c r="AH25" s="43"/>
      <c r="AI25" s="42">
        <v>208</v>
      </c>
      <c r="AJ25" s="42"/>
      <c r="AK25" s="42"/>
      <c r="AL25" s="43"/>
      <c r="AM25" s="58">
        <f t="shared" si="1"/>
        <v>411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169</v>
      </c>
      <c r="G26" s="42"/>
      <c r="H26" s="43"/>
      <c r="I26" s="41">
        <v>171</v>
      </c>
      <c r="J26" s="42"/>
      <c r="K26" s="43"/>
      <c r="L26" s="41">
        <v>205</v>
      </c>
      <c r="M26" s="42"/>
      <c r="N26" s="43"/>
      <c r="O26" s="41">
        <f t="shared" si="0"/>
        <v>376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169</v>
      </c>
      <c r="AB26" s="42"/>
      <c r="AC26" s="42"/>
      <c r="AD26" s="43"/>
      <c r="AE26" s="41">
        <v>163</v>
      </c>
      <c r="AF26" s="42"/>
      <c r="AG26" s="42"/>
      <c r="AH26" s="43"/>
      <c r="AI26" s="42">
        <v>171</v>
      </c>
      <c r="AJ26" s="42"/>
      <c r="AK26" s="42"/>
      <c r="AL26" s="43"/>
      <c r="AM26" s="58">
        <f t="shared" si="1"/>
        <v>334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149</v>
      </c>
      <c r="G27" s="42"/>
      <c r="H27" s="43"/>
      <c r="I27" s="41">
        <v>156</v>
      </c>
      <c r="J27" s="42"/>
      <c r="K27" s="43"/>
      <c r="L27" s="41">
        <v>178</v>
      </c>
      <c r="M27" s="42"/>
      <c r="N27" s="43"/>
      <c r="O27" s="41">
        <f t="shared" si="0"/>
        <v>334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198</v>
      </c>
      <c r="AB27" s="42"/>
      <c r="AC27" s="42"/>
      <c r="AD27" s="43"/>
      <c r="AE27" s="41">
        <v>183</v>
      </c>
      <c r="AF27" s="42"/>
      <c r="AG27" s="42"/>
      <c r="AH27" s="43"/>
      <c r="AI27" s="42">
        <v>167</v>
      </c>
      <c r="AJ27" s="42"/>
      <c r="AK27" s="42"/>
      <c r="AL27" s="43"/>
      <c r="AM27" s="58">
        <f t="shared" si="1"/>
        <v>350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72</v>
      </c>
      <c r="G28" s="42"/>
      <c r="H28" s="43"/>
      <c r="I28" s="41">
        <v>70</v>
      </c>
      <c r="J28" s="42"/>
      <c r="K28" s="43"/>
      <c r="L28" s="41">
        <v>83</v>
      </c>
      <c r="M28" s="42"/>
      <c r="N28" s="43"/>
      <c r="O28" s="41">
        <f t="shared" si="0"/>
        <v>153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242</v>
      </c>
      <c r="AB28" s="42"/>
      <c r="AC28" s="42"/>
      <c r="AD28" s="43"/>
      <c r="AE28" s="41">
        <v>219</v>
      </c>
      <c r="AF28" s="42"/>
      <c r="AG28" s="42"/>
      <c r="AH28" s="43"/>
      <c r="AI28" s="42">
        <v>255</v>
      </c>
      <c r="AJ28" s="42"/>
      <c r="AK28" s="42"/>
      <c r="AL28" s="43"/>
      <c r="AM28" s="58">
        <f t="shared" si="1"/>
        <v>474</v>
      </c>
      <c r="AN28" s="58"/>
      <c r="AO28" s="58"/>
      <c r="AP28" s="58"/>
      <c r="AR28" s="6"/>
      <c r="AS28" s="6" t="s">
        <v>49</v>
      </c>
      <c r="AT28" s="6" t="s">
        <v>50</v>
      </c>
      <c r="AU28" s="6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93</v>
      </c>
      <c r="G29" s="42"/>
      <c r="H29" s="43"/>
      <c r="I29" s="41">
        <v>86</v>
      </c>
      <c r="J29" s="42"/>
      <c r="K29" s="43"/>
      <c r="L29" s="41">
        <v>113</v>
      </c>
      <c r="M29" s="42"/>
      <c r="N29" s="43"/>
      <c r="O29" s="41">
        <f t="shared" si="0"/>
        <v>199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208</v>
      </c>
      <c r="AB29" s="42"/>
      <c r="AC29" s="42"/>
      <c r="AD29" s="43"/>
      <c r="AE29" s="41">
        <v>233</v>
      </c>
      <c r="AF29" s="42"/>
      <c r="AG29" s="42"/>
      <c r="AH29" s="43"/>
      <c r="AI29" s="42">
        <v>192</v>
      </c>
      <c r="AJ29" s="42"/>
      <c r="AK29" s="42"/>
      <c r="AL29" s="43"/>
      <c r="AM29" s="58">
        <f t="shared" si="1"/>
        <v>425</v>
      </c>
      <c r="AN29" s="58"/>
      <c r="AO29" s="58"/>
      <c r="AP29" s="58"/>
      <c r="AR29" s="6" t="s">
        <v>1</v>
      </c>
      <c r="AS29" s="9">
        <f>AE31</f>
        <v>13466</v>
      </c>
      <c r="AT29" s="9">
        <v>4055</v>
      </c>
      <c r="AU29" s="10">
        <f>IF(OR(AS29=0,AT29=0),"",ROUNDDOWN(AT29/AS29,4))</f>
        <v>0.30109999999999998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1522</v>
      </c>
      <c r="G30" s="42"/>
      <c r="H30" s="43"/>
      <c r="I30" s="41">
        <v>1673</v>
      </c>
      <c r="J30" s="42"/>
      <c r="K30" s="43"/>
      <c r="L30" s="41">
        <v>1792</v>
      </c>
      <c r="M30" s="42"/>
      <c r="N30" s="43"/>
      <c r="O30" s="41">
        <f t="shared" si="0"/>
        <v>3465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44</v>
      </c>
      <c r="AB30" s="42"/>
      <c r="AC30" s="42"/>
      <c r="AD30" s="43"/>
      <c r="AE30" s="41">
        <v>52</v>
      </c>
      <c r="AF30" s="42"/>
      <c r="AG30" s="42"/>
      <c r="AH30" s="43"/>
      <c r="AI30" s="42">
        <v>46</v>
      </c>
      <c r="AJ30" s="42"/>
      <c r="AK30" s="42"/>
      <c r="AL30" s="43"/>
      <c r="AM30" s="58">
        <f t="shared" si="1"/>
        <v>98</v>
      </c>
      <c r="AN30" s="58"/>
      <c r="AO30" s="58"/>
      <c r="AP30" s="58"/>
      <c r="AR30" s="6" t="s">
        <v>3</v>
      </c>
      <c r="AS30" s="9">
        <f>AI31</f>
        <v>14872</v>
      </c>
      <c r="AT30" s="9">
        <v>5716</v>
      </c>
      <c r="AU30" s="10">
        <f>IF(OR(AS30=0,AT30=0),"",ROUNDDOWN(AT30/AS30,4))</f>
        <v>0.38429999999999997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563</v>
      </c>
      <c r="G31" s="42"/>
      <c r="H31" s="43"/>
      <c r="I31" s="41">
        <v>624</v>
      </c>
      <c r="J31" s="42"/>
      <c r="K31" s="43"/>
      <c r="L31" s="41">
        <v>701</v>
      </c>
      <c r="M31" s="42"/>
      <c r="N31" s="43"/>
      <c r="O31" s="41">
        <f t="shared" si="0"/>
        <v>1325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12852</v>
      </c>
      <c r="AB31" s="42"/>
      <c r="AC31" s="42"/>
      <c r="AD31" s="43"/>
      <c r="AE31" s="41">
        <f>SUM(I8:K32,AE8:AH30)</f>
        <v>13466</v>
      </c>
      <c r="AF31" s="42"/>
      <c r="AG31" s="42"/>
      <c r="AH31" s="43"/>
      <c r="AI31" s="41">
        <f>SUM(L8:N32,AI8:AL30)</f>
        <v>14872</v>
      </c>
      <c r="AJ31" s="42"/>
      <c r="AK31" s="42"/>
      <c r="AL31" s="43"/>
      <c r="AM31" s="58">
        <f>AE31+AI31</f>
        <v>28338</v>
      </c>
      <c r="AN31" s="58"/>
      <c r="AO31" s="58"/>
      <c r="AP31" s="58"/>
      <c r="AR31" s="6" t="s">
        <v>4</v>
      </c>
      <c r="AS31" s="9">
        <f>AM31</f>
        <v>28338</v>
      </c>
      <c r="AT31" s="9">
        <f>AT29+AT30</f>
        <v>9771</v>
      </c>
      <c r="AU31" s="10">
        <f>IF(OR(AS31=0,AT31=0),"",ROUNDDOWN(AT31/AS31,4))</f>
        <v>0.3448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474</v>
      </c>
      <c r="G32" s="60"/>
      <c r="H32" s="61"/>
      <c r="I32" s="59">
        <v>495</v>
      </c>
      <c r="J32" s="60"/>
      <c r="K32" s="61"/>
      <c r="L32" s="59">
        <v>547</v>
      </c>
      <c r="M32" s="60"/>
      <c r="N32" s="61"/>
      <c r="O32" s="59">
        <f t="shared" si="0"/>
        <v>1042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4" t="s">
        <v>59</v>
      </c>
      <c r="E34" s="70" t="s">
        <v>107</v>
      </c>
      <c r="F34" s="70"/>
      <c r="G34" s="1" t="s">
        <v>2</v>
      </c>
      <c r="L34" s="1" t="s">
        <v>60</v>
      </c>
      <c r="O34" s="69" t="s">
        <v>109</v>
      </c>
      <c r="P34" s="69"/>
      <c r="Q34" s="69"/>
      <c r="R34" s="69"/>
      <c r="S34" s="1" t="s">
        <v>2</v>
      </c>
      <c r="AG34" s="4" t="s">
        <v>61</v>
      </c>
      <c r="AH34" s="47">
        <f>AT31</f>
        <v>9771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4" t="s">
        <v>59</v>
      </c>
      <c r="E36" s="69" t="s">
        <v>108</v>
      </c>
      <c r="F36" s="69"/>
      <c r="G36" s="1" t="s">
        <v>62</v>
      </c>
      <c r="L36" s="1" t="s">
        <v>60</v>
      </c>
      <c r="O36" s="69" t="s">
        <v>110</v>
      </c>
      <c r="P36" s="69"/>
      <c r="Q36" s="69"/>
      <c r="R36" s="69"/>
      <c r="S36" s="1" t="s">
        <v>62</v>
      </c>
      <c r="Y36" s="1" t="s">
        <v>104</v>
      </c>
      <c r="AG36" s="4" t="s">
        <v>1</v>
      </c>
      <c r="AH36" s="47">
        <f>AT29</f>
        <v>4055</v>
      </c>
      <c r="AI36" s="47"/>
      <c r="AJ36" s="47"/>
      <c r="AK36" s="47"/>
      <c r="AL36" s="47"/>
      <c r="AM36" s="1" t="s">
        <v>2</v>
      </c>
    </row>
    <row r="37" spans="3:39" ht="6" customHeight="1">
      <c r="AG37" s="4"/>
    </row>
    <row r="38" spans="3:39" ht="18.75" customHeight="1">
      <c r="C38" s="5" t="s">
        <v>67</v>
      </c>
      <c r="AG38" s="4" t="s">
        <v>3</v>
      </c>
      <c r="AH38" s="47">
        <f>AT30</f>
        <v>5716</v>
      </c>
      <c r="AI38" s="47"/>
      <c r="AJ38" s="47"/>
      <c r="AK38" s="47"/>
      <c r="AL38" s="47"/>
      <c r="AM38" s="1" t="s">
        <v>2</v>
      </c>
    </row>
    <row r="39" spans="3:39" ht="6" customHeight="1">
      <c r="AG39" s="4"/>
    </row>
    <row r="40" spans="3:39" ht="18.75" customHeight="1">
      <c r="C40" s="12" t="s">
        <v>68</v>
      </c>
      <c r="AG40" s="4" t="s">
        <v>51</v>
      </c>
      <c r="AH40" s="68">
        <f>IF(OR(AH34=0,AM31=0),"",ROUNDDOWN(AH34/AM31*100,2))</f>
        <v>34.479999999999997</v>
      </c>
      <c r="AI40" s="68"/>
      <c r="AJ40" s="68"/>
      <c r="AK40" s="68"/>
      <c r="AL40" s="68"/>
      <c r="AM40" s="1" t="s">
        <v>105</v>
      </c>
    </row>
  </sheetData>
  <mergeCells count="283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I32:K32"/>
    <mergeCell ref="L32:N32"/>
    <mergeCell ref="O32:R32"/>
    <mergeCell ref="B30:E30"/>
    <mergeCell ref="F30:H30"/>
    <mergeCell ref="I30:K30"/>
    <mergeCell ref="L30:N30"/>
    <mergeCell ref="O30:R30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F32:H32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workbookViewId="0">
      <selection activeCell="E5" sqref="E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6" customWidth="1"/>
    <col min="45" max="47" width="8.75" style="1" customWidth="1"/>
    <col min="48" max="16384" width="9" style="1"/>
  </cols>
  <sheetData>
    <row r="1" spans="2:44" ht="21" customHeight="1"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14"/>
      <c r="H3" s="14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16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16"/>
      <c r="H4" s="11"/>
      <c r="I4" s="47" t="s">
        <v>62</v>
      </c>
      <c r="J4" s="47"/>
      <c r="K4" s="47"/>
      <c r="L4" s="47">
        <v>11525</v>
      </c>
      <c r="M4" s="47"/>
      <c r="N4" s="47"/>
      <c r="O4" s="13"/>
      <c r="P4" s="13"/>
      <c r="Q4" s="71" t="s">
        <v>65</v>
      </c>
      <c r="R4" s="71"/>
      <c r="S4" s="71"/>
      <c r="T4" s="63">
        <v>118.3</v>
      </c>
      <c r="U4" s="63"/>
      <c r="V4" s="63"/>
      <c r="W4" s="63"/>
      <c r="X4" s="13" t="s">
        <v>111</v>
      </c>
      <c r="Y4" s="13"/>
      <c r="Z4" s="13"/>
      <c r="AF4" s="8"/>
      <c r="AH4" s="16"/>
      <c r="AK4" s="14"/>
      <c r="AL4" s="16"/>
      <c r="AM4" s="13"/>
      <c r="AP4" s="14"/>
    </row>
    <row r="5" spans="2:44" ht="18.75" customHeight="1">
      <c r="Z5" s="16"/>
      <c r="AA5" s="16"/>
      <c r="AB5" s="16"/>
      <c r="AC5" s="16"/>
      <c r="AD5" s="47" t="s">
        <v>114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1745</v>
      </c>
      <c r="G8" s="39"/>
      <c r="H8" s="40"/>
      <c r="I8" s="38">
        <v>1922</v>
      </c>
      <c r="J8" s="39"/>
      <c r="K8" s="40"/>
      <c r="L8" s="38">
        <v>2146</v>
      </c>
      <c r="M8" s="39"/>
      <c r="N8" s="40"/>
      <c r="O8" s="38">
        <f t="shared" ref="O8:O32" si="0">I8+L8</f>
        <v>4068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502</v>
      </c>
      <c r="AB8" s="39"/>
      <c r="AC8" s="39"/>
      <c r="AD8" s="39"/>
      <c r="AE8" s="38">
        <v>601</v>
      </c>
      <c r="AF8" s="39"/>
      <c r="AG8" s="39"/>
      <c r="AH8" s="40"/>
      <c r="AI8" s="39">
        <v>641</v>
      </c>
      <c r="AJ8" s="39"/>
      <c r="AK8" s="39"/>
      <c r="AL8" s="40"/>
      <c r="AM8" s="57">
        <f t="shared" ref="AM8:AM30" si="1">AE8+AI8</f>
        <v>1242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89</v>
      </c>
      <c r="G9" s="42"/>
      <c r="H9" s="43"/>
      <c r="I9" s="41">
        <v>87</v>
      </c>
      <c r="J9" s="42"/>
      <c r="K9" s="43"/>
      <c r="L9" s="41">
        <v>79</v>
      </c>
      <c r="M9" s="42"/>
      <c r="N9" s="43"/>
      <c r="O9" s="41">
        <f t="shared" si="0"/>
        <v>166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63</v>
      </c>
      <c r="AB9" s="42"/>
      <c r="AC9" s="42"/>
      <c r="AD9" s="43"/>
      <c r="AE9" s="41">
        <v>76</v>
      </c>
      <c r="AF9" s="42"/>
      <c r="AG9" s="42"/>
      <c r="AH9" s="43"/>
      <c r="AI9" s="42">
        <v>81</v>
      </c>
      <c r="AJ9" s="42"/>
      <c r="AK9" s="42"/>
      <c r="AL9" s="43"/>
      <c r="AM9" s="58">
        <f t="shared" si="1"/>
        <v>157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231</v>
      </c>
      <c r="G10" s="42"/>
      <c r="H10" s="43"/>
      <c r="I10" s="41">
        <v>224</v>
      </c>
      <c r="J10" s="42"/>
      <c r="K10" s="43"/>
      <c r="L10" s="41">
        <v>245</v>
      </c>
      <c r="M10" s="42"/>
      <c r="N10" s="43"/>
      <c r="O10" s="41">
        <f t="shared" si="0"/>
        <v>469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291</v>
      </c>
      <c r="AB10" s="42"/>
      <c r="AC10" s="42"/>
      <c r="AD10" s="43"/>
      <c r="AE10" s="41">
        <v>327</v>
      </c>
      <c r="AF10" s="42"/>
      <c r="AG10" s="42"/>
      <c r="AH10" s="43"/>
      <c r="AI10" s="42">
        <v>346</v>
      </c>
      <c r="AJ10" s="42"/>
      <c r="AK10" s="42"/>
      <c r="AL10" s="43"/>
      <c r="AM10" s="58">
        <f t="shared" si="1"/>
        <v>673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109</v>
      </c>
      <c r="G11" s="42"/>
      <c r="H11" s="43"/>
      <c r="I11" s="41">
        <v>103</v>
      </c>
      <c r="J11" s="42"/>
      <c r="K11" s="43"/>
      <c r="L11" s="41">
        <v>130</v>
      </c>
      <c r="M11" s="42"/>
      <c r="N11" s="43"/>
      <c r="O11" s="41">
        <f t="shared" si="0"/>
        <v>233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429</v>
      </c>
      <c r="AB11" s="42"/>
      <c r="AC11" s="42"/>
      <c r="AD11" s="43"/>
      <c r="AE11" s="41">
        <v>507</v>
      </c>
      <c r="AF11" s="42"/>
      <c r="AG11" s="42"/>
      <c r="AH11" s="43"/>
      <c r="AI11" s="42">
        <v>566</v>
      </c>
      <c r="AJ11" s="42"/>
      <c r="AK11" s="42"/>
      <c r="AL11" s="43"/>
      <c r="AM11" s="58">
        <f t="shared" si="1"/>
        <v>1073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130</v>
      </c>
      <c r="G12" s="42"/>
      <c r="H12" s="43"/>
      <c r="I12" s="41">
        <v>138</v>
      </c>
      <c r="J12" s="42"/>
      <c r="K12" s="43"/>
      <c r="L12" s="41">
        <v>156</v>
      </c>
      <c r="M12" s="42"/>
      <c r="N12" s="43"/>
      <c r="O12" s="41">
        <f t="shared" si="0"/>
        <v>294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184</v>
      </c>
      <c r="AB12" s="42"/>
      <c r="AC12" s="42"/>
      <c r="AD12" s="43"/>
      <c r="AE12" s="41">
        <v>199</v>
      </c>
      <c r="AF12" s="42"/>
      <c r="AG12" s="42"/>
      <c r="AH12" s="43"/>
      <c r="AI12" s="42">
        <v>222</v>
      </c>
      <c r="AJ12" s="42"/>
      <c r="AK12" s="42"/>
      <c r="AL12" s="43"/>
      <c r="AM12" s="58">
        <f t="shared" si="1"/>
        <v>421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86</v>
      </c>
      <c r="G13" s="42"/>
      <c r="H13" s="43"/>
      <c r="I13" s="41">
        <v>90</v>
      </c>
      <c r="J13" s="42"/>
      <c r="K13" s="43"/>
      <c r="L13" s="41">
        <v>89</v>
      </c>
      <c r="M13" s="42"/>
      <c r="N13" s="43"/>
      <c r="O13" s="41">
        <f t="shared" si="0"/>
        <v>179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142</v>
      </c>
      <c r="AB13" s="42"/>
      <c r="AC13" s="42"/>
      <c r="AD13" s="43"/>
      <c r="AE13" s="41">
        <v>155</v>
      </c>
      <c r="AF13" s="42"/>
      <c r="AG13" s="42"/>
      <c r="AH13" s="43"/>
      <c r="AI13" s="42">
        <v>154</v>
      </c>
      <c r="AJ13" s="42"/>
      <c r="AK13" s="42"/>
      <c r="AL13" s="43"/>
      <c r="AM13" s="58">
        <f t="shared" si="1"/>
        <v>309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9</v>
      </c>
      <c r="G14" s="42"/>
      <c r="H14" s="43"/>
      <c r="I14" s="41">
        <v>7</v>
      </c>
      <c r="J14" s="42"/>
      <c r="K14" s="43"/>
      <c r="L14" s="41">
        <v>5</v>
      </c>
      <c r="M14" s="42"/>
      <c r="N14" s="43"/>
      <c r="O14" s="41">
        <f t="shared" si="0"/>
        <v>12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1501</v>
      </c>
      <c r="AB14" s="42"/>
      <c r="AC14" s="42"/>
      <c r="AD14" s="43"/>
      <c r="AE14" s="41">
        <v>1543</v>
      </c>
      <c r="AF14" s="42"/>
      <c r="AG14" s="42"/>
      <c r="AH14" s="43"/>
      <c r="AI14" s="42">
        <v>1724</v>
      </c>
      <c r="AJ14" s="42"/>
      <c r="AK14" s="42"/>
      <c r="AL14" s="43"/>
      <c r="AM14" s="58">
        <f t="shared" si="1"/>
        <v>3267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259</v>
      </c>
      <c r="G15" s="42"/>
      <c r="H15" s="43"/>
      <c r="I15" s="41">
        <v>276</v>
      </c>
      <c r="J15" s="42"/>
      <c r="K15" s="43"/>
      <c r="L15" s="41">
        <v>322</v>
      </c>
      <c r="M15" s="42"/>
      <c r="N15" s="43"/>
      <c r="O15" s="41">
        <f t="shared" si="0"/>
        <v>598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9</v>
      </c>
      <c r="AB15" s="42"/>
      <c r="AC15" s="42"/>
      <c r="AD15" s="43"/>
      <c r="AE15" s="41">
        <v>6</v>
      </c>
      <c r="AF15" s="42"/>
      <c r="AG15" s="42"/>
      <c r="AH15" s="43"/>
      <c r="AI15" s="42">
        <v>7</v>
      </c>
      <c r="AJ15" s="42"/>
      <c r="AK15" s="42"/>
      <c r="AL15" s="43"/>
      <c r="AM15" s="58">
        <f t="shared" si="1"/>
        <v>13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252</v>
      </c>
      <c r="G16" s="42"/>
      <c r="H16" s="43"/>
      <c r="I16" s="41">
        <v>248</v>
      </c>
      <c r="J16" s="42"/>
      <c r="K16" s="43"/>
      <c r="L16" s="41">
        <v>283</v>
      </c>
      <c r="M16" s="42"/>
      <c r="N16" s="43"/>
      <c r="O16" s="41">
        <f t="shared" si="0"/>
        <v>531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63</v>
      </c>
      <c r="AB16" s="42"/>
      <c r="AC16" s="42"/>
      <c r="AD16" s="43"/>
      <c r="AE16" s="41">
        <v>52</v>
      </c>
      <c r="AF16" s="42"/>
      <c r="AG16" s="42"/>
      <c r="AH16" s="43"/>
      <c r="AI16" s="42">
        <v>62</v>
      </c>
      <c r="AJ16" s="42"/>
      <c r="AK16" s="42"/>
      <c r="AL16" s="43"/>
      <c r="AM16" s="58">
        <f t="shared" si="1"/>
        <v>114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96</v>
      </c>
      <c r="G17" s="42"/>
      <c r="H17" s="43"/>
      <c r="I17" s="41">
        <v>136</v>
      </c>
      <c r="J17" s="42"/>
      <c r="K17" s="43"/>
      <c r="L17" s="41">
        <v>172</v>
      </c>
      <c r="M17" s="42"/>
      <c r="N17" s="43"/>
      <c r="O17" s="41">
        <f t="shared" si="0"/>
        <v>308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287</v>
      </c>
      <c r="AB17" s="42"/>
      <c r="AC17" s="42"/>
      <c r="AD17" s="43"/>
      <c r="AE17" s="41">
        <v>248</v>
      </c>
      <c r="AF17" s="42"/>
      <c r="AG17" s="42"/>
      <c r="AH17" s="43"/>
      <c r="AI17" s="42">
        <v>326</v>
      </c>
      <c r="AJ17" s="42"/>
      <c r="AK17" s="42"/>
      <c r="AL17" s="43"/>
      <c r="AM17" s="58">
        <f t="shared" si="1"/>
        <v>574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157</v>
      </c>
      <c r="G18" s="42"/>
      <c r="H18" s="43"/>
      <c r="I18" s="41">
        <v>201</v>
      </c>
      <c r="J18" s="42"/>
      <c r="K18" s="43"/>
      <c r="L18" s="41">
        <v>211</v>
      </c>
      <c r="M18" s="42"/>
      <c r="N18" s="43"/>
      <c r="O18" s="41">
        <f t="shared" si="0"/>
        <v>412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256</v>
      </c>
      <c r="AB18" s="42"/>
      <c r="AC18" s="42"/>
      <c r="AD18" s="43"/>
      <c r="AE18" s="41">
        <v>199</v>
      </c>
      <c r="AF18" s="42"/>
      <c r="AG18" s="42"/>
      <c r="AH18" s="43"/>
      <c r="AI18" s="42">
        <v>242</v>
      </c>
      <c r="AJ18" s="42"/>
      <c r="AK18" s="42"/>
      <c r="AL18" s="43"/>
      <c r="AM18" s="58">
        <f t="shared" si="1"/>
        <v>441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167</v>
      </c>
      <c r="G19" s="42"/>
      <c r="H19" s="43"/>
      <c r="I19" s="41">
        <v>161</v>
      </c>
      <c r="J19" s="42"/>
      <c r="K19" s="43"/>
      <c r="L19" s="41">
        <v>185</v>
      </c>
      <c r="M19" s="42"/>
      <c r="N19" s="43"/>
      <c r="O19" s="41">
        <f t="shared" si="0"/>
        <v>346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64</v>
      </c>
      <c r="AF19" s="42"/>
      <c r="AG19" s="42"/>
      <c r="AH19" s="43"/>
      <c r="AI19" s="42">
        <v>78</v>
      </c>
      <c r="AJ19" s="42"/>
      <c r="AK19" s="42"/>
      <c r="AL19" s="43"/>
      <c r="AM19" s="58">
        <f t="shared" si="1"/>
        <v>142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80</v>
      </c>
      <c r="G20" s="42"/>
      <c r="H20" s="43"/>
      <c r="I20" s="41">
        <v>82</v>
      </c>
      <c r="J20" s="42"/>
      <c r="K20" s="43"/>
      <c r="L20" s="41">
        <v>75</v>
      </c>
      <c r="M20" s="42"/>
      <c r="N20" s="43"/>
      <c r="O20" s="41">
        <f t="shared" si="0"/>
        <v>157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132</v>
      </c>
      <c r="AB20" s="42"/>
      <c r="AC20" s="42"/>
      <c r="AD20" s="43"/>
      <c r="AE20" s="41">
        <v>120</v>
      </c>
      <c r="AF20" s="42"/>
      <c r="AG20" s="42"/>
      <c r="AH20" s="43"/>
      <c r="AI20" s="42">
        <v>162</v>
      </c>
      <c r="AJ20" s="42"/>
      <c r="AK20" s="42"/>
      <c r="AL20" s="43"/>
      <c r="AM20" s="58">
        <f t="shared" si="1"/>
        <v>282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69</v>
      </c>
      <c r="G21" s="42"/>
      <c r="H21" s="43"/>
      <c r="I21" s="41">
        <v>50</v>
      </c>
      <c r="J21" s="42"/>
      <c r="K21" s="43"/>
      <c r="L21" s="41">
        <v>65</v>
      </c>
      <c r="M21" s="42"/>
      <c r="N21" s="43"/>
      <c r="O21" s="41">
        <f t="shared" si="0"/>
        <v>115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147</v>
      </c>
      <c r="AB21" s="42"/>
      <c r="AC21" s="42"/>
      <c r="AD21" s="43"/>
      <c r="AE21" s="41">
        <v>142</v>
      </c>
      <c r="AF21" s="42"/>
      <c r="AG21" s="42"/>
      <c r="AH21" s="43"/>
      <c r="AI21" s="42">
        <v>159</v>
      </c>
      <c r="AJ21" s="42"/>
      <c r="AK21" s="42"/>
      <c r="AL21" s="43"/>
      <c r="AM21" s="58">
        <f t="shared" si="1"/>
        <v>301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45</v>
      </c>
      <c r="G22" s="42"/>
      <c r="H22" s="43"/>
      <c r="I22" s="41">
        <v>41</v>
      </c>
      <c r="J22" s="42"/>
      <c r="K22" s="43"/>
      <c r="L22" s="41">
        <v>45</v>
      </c>
      <c r="M22" s="42"/>
      <c r="N22" s="43"/>
      <c r="O22" s="41">
        <f t="shared" si="0"/>
        <v>86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261</v>
      </c>
      <c r="AB22" s="42"/>
      <c r="AC22" s="42"/>
      <c r="AD22" s="43"/>
      <c r="AE22" s="41">
        <v>284</v>
      </c>
      <c r="AF22" s="42"/>
      <c r="AG22" s="42"/>
      <c r="AH22" s="43"/>
      <c r="AI22" s="42">
        <v>331</v>
      </c>
      <c r="AJ22" s="42"/>
      <c r="AK22" s="42"/>
      <c r="AL22" s="43"/>
      <c r="AM22" s="58">
        <f t="shared" si="1"/>
        <v>615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195</v>
      </c>
      <c r="G23" s="42"/>
      <c r="H23" s="43"/>
      <c r="I23" s="41">
        <v>179</v>
      </c>
      <c r="J23" s="42"/>
      <c r="K23" s="43"/>
      <c r="L23" s="41">
        <v>207</v>
      </c>
      <c r="M23" s="42"/>
      <c r="N23" s="43"/>
      <c r="O23" s="41">
        <f t="shared" si="0"/>
        <v>386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25</v>
      </c>
      <c r="AB23" s="42"/>
      <c r="AC23" s="42"/>
      <c r="AD23" s="43"/>
      <c r="AE23" s="41">
        <v>19</v>
      </c>
      <c r="AF23" s="42"/>
      <c r="AG23" s="42"/>
      <c r="AH23" s="43"/>
      <c r="AI23" s="42">
        <v>17</v>
      </c>
      <c r="AJ23" s="42"/>
      <c r="AK23" s="42"/>
      <c r="AL23" s="43"/>
      <c r="AM23" s="58">
        <f t="shared" si="1"/>
        <v>36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240</v>
      </c>
      <c r="G24" s="42"/>
      <c r="H24" s="43"/>
      <c r="I24" s="41">
        <v>272</v>
      </c>
      <c r="J24" s="42"/>
      <c r="K24" s="43"/>
      <c r="L24" s="41">
        <v>270</v>
      </c>
      <c r="M24" s="42"/>
      <c r="N24" s="43"/>
      <c r="O24" s="41">
        <f t="shared" si="0"/>
        <v>542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159</v>
      </c>
      <c r="AB24" s="42"/>
      <c r="AC24" s="42"/>
      <c r="AD24" s="43"/>
      <c r="AE24" s="41">
        <v>161</v>
      </c>
      <c r="AF24" s="42"/>
      <c r="AG24" s="42"/>
      <c r="AH24" s="43"/>
      <c r="AI24" s="42">
        <v>174</v>
      </c>
      <c r="AJ24" s="42"/>
      <c r="AK24" s="42"/>
      <c r="AL24" s="43"/>
      <c r="AM24" s="58">
        <f t="shared" si="1"/>
        <v>335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212</v>
      </c>
      <c r="G25" s="42"/>
      <c r="H25" s="43"/>
      <c r="I25" s="41">
        <v>213</v>
      </c>
      <c r="J25" s="42"/>
      <c r="K25" s="43"/>
      <c r="L25" s="41">
        <v>231</v>
      </c>
      <c r="M25" s="42"/>
      <c r="N25" s="43"/>
      <c r="O25" s="41">
        <f t="shared" si="0"/>
        <v>444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242</v>
      </c>
      <c r="AB25" s="42"/>
      <c r="AC25" s="42"/>
      <c r="AD25" s="43"/>
      <c r="AE25" s="41">
        <v>203</v>
      </c>
      <c r="AF25" s="42"/>
      <c r="AG25" s="42"/>
      <c r="AH25" s="43"/>
      <c r="AI25" s="42">
        <v>208</v>
      </c>
      <c r="AJ25" s="42"/>
      <c r="AK25" s="42"/>
      <c r="AL25" s="43"/>
      <c r="AM25" s="58">
        <f t="shared" si="1"/>
        <v>411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170</v>
      </c>
      <c r="G26" s="42"/>
      <c r="H26" s="43"/>
      <c r="I26" s="41">
        <v>174</v>
      </c>
      <c r="J26" s="42"/>
      <c r="K26" s="43"/>
      <c r="L26" s="41">
        <v>206</v>
      </c>
      <c r="M26" s="42"/>
      <c r="N26" s="43"/>
      <c r="O26" s="41">
        <f t="shared" si="0"/>
        <v>380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170</v>
      </c>
      <c r="AB26" s="42"/>
      <c r="AC26" s="42"/>
      <c r="AD26" s="43"/>
      <c r="AE26" s="41">
        <v>163</v>
      </c>
      <c r="AF26" s="42"/>
      <c r="AG26" s="42"/>
      <c r="AH26" s="43"/>
      <c r="AI26" s="42">
        <v>172</v>
      </c>
      <c r="AJ26" s="42"/>
      <c r="AK26" s="42"/>
      <c r="AL26" s="43"/>
      <c r="AM26" s="58">
        <f t="shared" si="1"/>
        <v>335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148</v>
      </c>
      <c r="G27" s="42"/>
      <c r="H27" s="43"/>
      <c r="I27" s="41">
        <v>156</v>
      </c>
      <c r="J27" s="42"/>
      <c r="K27" s="43"/>
      <c r="L27" s="41">
        <v>178</v>
      </c>
      <c r="M27" s="42"/>
      <c r="N27" s="43"/>
      <c r="O27" s="41">
        <f t="shared" si="0"/>
        <v>334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199</v>
      </c>
      <c r="AB27" s="42"/>
      <c r="AC27" s="42"/>
      <c r="AD27" s="43"/>
      <c r="AE27" s="41">
        <v>184</v>
      </c>
      <c r="AF27" s="42"/>
      <c r="AG27" s="42"/>
      <c r="AH27" s="43"/>
      <c r="AI27" s="42">
        <v>167</v>
      </c>
      <c r="AJ27" s="42"/>
      <c r="AK27" s="42"/>
      <c r="AL27" s="43"/>
      <c r="AM27" s="58">
        <f t="shared" si="1"/>
        <v>351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72</v>
      </c>
      <c r="G28" s="42"/>
      <c r="H28" s="43"/>
      <c r="I28" s="41">
        <v>70</v>
      </c>
      <c r="J28" s="42"/>
      <c r="K28" s="43"/>
      <c r="L28" s="41">
        <v>83</v>
      </c>
      <c r="M28" s="42"/>
      <c r="N28" s="43"/>
      <c r="O28" s="41">
        <f t="shared" si="0"/>
        <v>153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243</v>
      </c>
      <c r="AB28" s="42"/>
      <c r="AC28" s="42"/>
      <c r="AD28" s="43"/>
      <c r="AE28" s="41">
        <v>218</v>
      </c>
      <c r="AF28" s="42"/>
      <c r="AG28" s="42"/>
      <c r="AH28" s="43"/>
      <c r="AI28" s="42">
        <v>256</v>
      </c>
      <c r="AJ28" s="42"/>
      <c r="AK28" s="42"/>
      <c r="AL28" s="43"/>
      <c r="AM28" s="58">
        <f t="shared" si="1"/>
        <v>474</v>
      </c>
      <c r="AN28" s="58"/>
      <c r="AO28" s="58"/>
      <c r="AP28" s="58"/>
      <c r="AR28" s="15"/>
      <c r="AS28" s="15" t="s">
        <v>49</v>
      </c>
      <c r="AT28" s="15" t="s">
        <v>50</v>
      </c>
      <c r="AU28" s="15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92</v>
      </c>
      <c r="G29" s="42"/>
      <c r="H29" s="43"/>
      <c r="I29" s="41">
        <v>86</v>
      </c>
      <c r="J29" s="42"/>
      <c r="K29" s="43"/>
      <c r="L29" s="41">
        <v>112</v>
      </c>
      <c r="M29" s="42"/>
      <c r="N29" s="43"/>
      <c r="O29" s="41">
        <f t="shared" si="0"/>
        <v>198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206</v>
      </c>
      <c r="AB29" s="42"/>
      <c r="AC29" s="42"/>
      <c r="AD29" s="43"/>
      <c r="AE29" s="41">
        <v>230</v>
      </c>
      <c r="AF29" s="42"/>
      <c r="AG29" s="42"/>
      <c r="AH29" s="43"/>
      <c r="AI29" s="42">
        <v>191</v>
      </c>
      <c r="AJ29" s="42"/>
      <c r="AK29" s="42"/>
      <c r="AL29" s="43"/>
      <c r="AM29" s="58">
        <f t="shared" si="1"/>
        <v>421</v>
      </c>
      <c r="AN29" s="58"/>
      <c r="AO29" s="58"/>
      <c r="AP29" s="58"/>
      <c r="AR29" s="15" t="s">
        <v>1</v>
      </c>
      <c r="AS29" s="9">
        <f>AE31</f>
        <v>13449</v>
      </c>
      <c r="AT29" s="17">
        <v>4071</v>
      </c>
      <c r="AU29" s="10">
        <f>IF(OR(AS29=0,AT29=0),"",ROUNDDOWN(AT29/AS29,4))</f>
        <v>0.30259999999999998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1515</v>
      </c>
      <c r="G30" s="42"/>
      <c r="H30" s="43"/>
      <c r="I30" s="41">
        <v>1666</v>
      </c>
      <c r="J30" s="42"/>
      <c r="K30" s="43"/>
      <c r="L30" s="41">
        <v>1780</v>
      </c>
      <c r="M30" s="42"/>
      <c r="N30" s="43"/>
      <c r="O30" s="41">
        <f t="shared" si="0"/>
        <v>3446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44</v>
      </c>
      <c r="AB30" s="42"/>
      <c r="AC30" s="42"/>
      <c r="AD30" s="43"/>
      <c r="AE30" s="41">
        <v>52</v>
      </c>
      <c r="AF30" s="42"/>
      <c r="AG30" s="42"/>
      <c r="AH30" s="43"/>
      <c r="AI30" s="42">
        <v>46</v>
      </c>
      <c r="AJ30" s="42"/>
      <c r="AK30" s="42"/>
      <c r="AL30" s="43"/>
      <c r="AM30" s="58">
        <f t="shared" si="1"/>
        <v>98</v>
      </c>
      <c r="AN30" s="58"/>
      <c r="AO30" s="58"/>
      <c r="AP30" s="58"/>
      <c r="AR30" s="15" t="s">
        <v>3</v>
      </c>
      <c r="AS30" s="9">
        <f>AI31</f>
        <v>14846</v>
      </c>
      <c r="AT30" s="17">
        <v>5715</v>
      </c>
      <c r="AU30" s="10">
        <f>IF(OR(AS30=0,AT30=0),"",ROUNDDOWN(AT30/AS30,4))</f>
        <v>0.38490000000000002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560</v>
      </c>
      <c r="G31" s="42"/>
      <c r="H31" s="43"/>
      <c r="I31" s="41">
        <v>620</v>
      </c>
      <c r="J31" s="42"/>
      <c r="K31" s="43"/>
      <c r="L31" s="41">
        <v>697</v>
      </c>
      <c r="M31" s="42"/>
      <c r="N31" s="43"/>
      <c r="O31" s="41">
        <f t="shared" si="0"/>
        <v>1317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12836</v>
      </c>
      <c r="AB31" s="42"/>
      <c r="AC31" s="42"/>
      <c r="AD31" s="43"/>
      <c r="AE31" s="41">
        <f>SUM(I8:K32,AE8:AH30)</f>
        <v>13449</v>
      </c>
      <c r="AF31" s="42"/>
      <c r="AG31" s="42"/>
      <c r="AH31" s="43"/>
      <c r="AI31" s="41">
        <f>SUM(L8:N32,AI8:AL30)</f>
        <v>14846</v>
      </c>
      <c r="AJ31" s="42"/>
      <c r="AK31" s="42"/>
      <c r="AL31" s="43"/>
      <c r="AM31" s="58">
        <f>AE31+AI31</f>
        <v>28295</v>
      </c>
      <c r="AN31" s="58"/>
      <c r="AO31" s="58"/>
      <c r="AP31" s="58"/>
      <c r="AR31" s="15" t="s">
        <v>4</v>
      </c>
      <c r="AS31" s="9">
        <f>AM31</f>
        <v>28295</v>
      </c>
      <c r="AT31" s="9">
        <f>AT29+AT30</f>
        <v>9786</v>
      </c>
      <c r="AU31" s="10">
        <f>IF(OR(AS31=0,AT31=0),"",ROUNDDOWN(AT31/AS31,4))</f>
        <v>0.3458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473</v>
      </c>
      <c r="G32" s="60"/>
      <c r="H32" s="61"/>
      <c r="I32" s="59">
        <v>494</v>
      </c>
      <c r="J32" s="60"/>
      <c r="K32" s="61"/>
      <c r="L32" s="59">
        <v>542</v>
      </c>
      <c r="M32" s="60"/>
      <c r="N32" s="61"/>
      <c r="O32" s="59">
        <f t="shared" si="0"/>
        <v>1036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14" t="s">
        <v>59</v>
      </c>
      <c r="E34" s="70" t="s">
        <v>115</v>
      </c>
      <c r="F34" s="70"/>
      <c r="G34" s="1" t="s">
        <v>2</v>
      </c>
      <c r="L34" s="1" t="s">
        <v>60</v>
      </c>
      <c r="O34" s="69" t="s">
        <v>117</v>
      </c>
      <c r="P34" s="69"/>
      <c r="Q34" s="69"/>
      <c r="R34" s="69"/>
      <c r="S34" s="1" t="s">
        <v>2</v>
      </c>
      <c r="AG34" s="14" t="s">
        <v>61</v>
      </c>
      <c r="AH34" s="47">
        <f>AT31</f>
        <v>9786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14" t="s">
        <v>59</v>
      </c>
      <c r="E36" s="69" t="s">
        <v>116</v>
      </c>
      <c r="F36" s="69"/>
      <c r="G36" s="1" t="s">
        <v>62</v>
      </c>
      <c r="L36" s="1" t="s">
        <v>60</v>
      </c>
      <c r="O36" s="69" t="s">
        <v>118</v>
      </c>
      <c r="P36" s="69"/>
      <c r="Q36" s="69"/>
      <c r="R36" s="69"/>
      <c r="S36" s="1" t="s">
        <v>62</v>
      </c>
      <c r="Y36" s="1" t="s">
        <v>112</v>
      </c>
      <c r="AG36" s="14" t="s">
        <v>1</v>
      </c>
      <c r="AH36" s="47">
        <f>AT29</f>
        <v>4071</v>
      </c>
      <c r="AI36" s="47"/>
      <c r="AJ36" s="47"/>
      <c r="AK36" s="47"/>
      <c r="AL36" s="47"/>
      <c r="AM36" s="1" t="s">
        <v>2</v>
      </c>
    </row>
    <row r="37" spans="3:39" ht="6" customHeight="1">
      <c r="AG37" s="14"/>
    </row>
    <row r="38" spans="3:39" ht="18.75" customHeight="1">
      <c r="C38" s="13" t="s">
        <v>67</v>
      </c>
      <c r="AG38" s="14" t="s">
        <v>3</v>
      </c>
      <c r="AH38" s="47">
        <f>AT30</f>
        <v>5715</v>
      </c>
      <c r="AI38" s="47"/>
      <c r="AJ38" s="47"/>
      <c r="AK38" s="47"/>
      <c r="AL38" s="47"/>
      <c r="AM38" s="1" t="s">
        <v>2</v>
      </c>
    </row>
    <row r="39" spans="3:39" ht="6" customHeight="1">
      <c r="AG39" s="14"/>
    </row>
    <row r="40" spans="3:39" ht="18.75" customHeight="1">
      <c r="C40" s="12" t="s">
        <v>68</v>
      </c>
      <c r="AG40" s="14" t="s">
        <v>51</v>
      </c>
      <c r="AH40" s="68">
        <f>IF(OR(AH34=0,AM31=0),"",ROUNDDOWN(AH34/AM31*100,2))</f>
        <v>34.58</v>
      </c>
      <c r="AI40" s="68"/>
      <c r="AJ40" s="68"/>
      <c r="AK40" s="68"/>
      <c r="AL40" s="68"/>
      <c r="AM40" s="1" t="s">
        <v>113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workbookViewId="0">
      <selection activeCell="C5" sqref="C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0" customWidth="1"/>
    <col min="45" max="47" width="8.75" style="1" customWidth="1"/>
    <col min="48" max="16384" width="9" style="1"/>
  </cols>
  <sheetData>
    <row r="1" spans="2:44" ht="21" customHeight="1"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19"/>
      <c r="H3" s="19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20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20"/>
      <c r="H4" s="11"/>
      <c r="I4" s="47" t="s">
        <v>62</v>
      </c>
      <c r="J4" s="47"/>
      <c r="K4" s="47"/>
      <c r="L4" s="47">
        <v>11525</v>
      </c>
      <c r="M4" s="47"/>
      <c r="N4" s="47"/>
      <c r="O4" s="18"/>
      <c r="P4" s="18"/>
      <c r="Q4" s="71" t="s">
        <v>65</v>
      </c>
      <c r="R4" s="71"/>
      <c r="S4" s="71"/>
      <c r="T4" s="63">
        <v>118.3</v>
      </c>
      <c r="U4" s="63"/>
      <c r="V4" s="63"/>
      <c r="W4" s="63"/>
      <c r="X4" s="18" t="s">
        <v>119</v>
      </c>
      <c r="Y4" s="18"/>
      <c r="Z4" s="18"/>
      <c r="AF4" s="8"/>
      <c r="AH4" s="20"/>
      <c r="AK4" s="19"/>
      <c r="AL4" s="20"/>
      <c r="AM4" s="18"/>
      <c r="AP4" s="19"/>
    </row>
    <row r="5" spans="2:44" ht="18.75" customHeight="1">
      <c r="Z5" s="20"/>
      <c r="AA5" s="20"/>
      <c r="AB5" s="20"/>
      <c r="AC5" s="20"/>
      <c r="AD5" s="47" t="s">
        <v>122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1742</v>
      </c>
      <c r="G8" s="39"/>
      <c r="H8" s="40"/>
      <c r="I8" s="38">
        <v>1922</v>
      </c>
      <c r="J8" s="39"/>
      <c r="K8" s="40"/>
      <c r="L8" s="38">
        <v>2147</v>
      </c>
      <c r="M8" s="39"/>
      <c r="N8" s="40"/>
      <c r="O8" s="38">
        <f t="shared" ref="O8:O32" si="0">I8+L8</f>
        <v>4069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501</v>
      </c>
      <c r="AB8" s="39"/>
      <c r="AC8" s="39"/>
      <c r="AD8" s="39"/>
      <c r="AE8" s="38">
        <v>599</v>
      </c>
      <c r="AF8" s="39"/>
      <c r="AG8" s="39"/>
      <c r="AH8" s="40"/>
      <c r="AI8" s="39">
        <v>640</v>
      </c>
      <c r="AJ8" s="39"/>
      <c r="AK8" s="39"/>
      <c r="AL8" s="40"/>
      <c r="AM8" s="57">
        <f t="shared" ref="AM8:AM30" si="1">AE8+AI8</f>
        <v>1239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87</v>
      </c>
      <c r="G9" s="42"/>
      <c r="H9" s="43"/>
      <c r="I9" s="41">
        <v>85</v>
      </c>
      <c r="J9" s="42"/>
      <c r="K9" s="43"/>
      <c r="L9" s="41">
        <v>79</v>
      </c>
      <c r="M9" s="42"/>
      <c r="N9" s="43"/>
      <c r="O9" s="41">
        <f t="shared" si="0"/>
        <v>164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63</v>
      </c>
      <c r="AB9" s="42"/>
      <c r="AC9" s="42"/>
      <c r="AD9" s="43"/>
      <c r="AE9" s="41">
        <v>75</v>
      </c>
      <c r="AF9" s="42"/>
      <c r="AG9" s="42"/>
      <c r="AH9" s="43"/>
      <c r="AI9" s="42">
        <v>81</v>
      </c>
      <c r="AJ9" s="42"/>
      <c r="AK9" s="42"/>
      <c r="AL9" s="43"/>
      <c r="AM9" s="58">
        <f t="shared" si="1"/>
        <v>156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232</v>
      </c>
      <c r="G10" s="42"/>
      <c r="H10" s="43"/>
      <c r="I10" s="41">
        <v>225</v>
      </c>
      <c r="J10" s="42"/>
      <c r="K10" s="43"/>
      <c r="L10" s="41">
        <v>244</v>
      </c>
      <c r="M10" s="42"/>
      <c r="N10" s="43"/>
      <c r="O10" s="41">
        <f t="shared" si="0"/>
        <v>469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294</v>
      </c>
      <c r="AB10" s="42"/>
      <c r="AC10" s="42"/>
      <c r="AD10" s="43"/>
      <c r="AE10" s="41">
        <v>331</v>
      </c>
      <c r="AF10" s="42"/>
      <c r="AG10" s="42"/>
      <c r="AH10" s="43"/>
      <c r="AI10" s="42">
        <v>348</v>
      </c>
      <c r="AJ10" s="42"/>
      <c r="AK10" s="42"/>
      <c r="AL10" s="43"/>
      <c r="AM10" s="58">
        <f t="shared" si="1"/>
        <v>679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110</v>
      </c>
      <c r="G11" s="42"/>
      <c r="H11" s="43"/>
      <c r="I11" s="41">
        <v>104</v>
      </c>
      <c r="J11" s="42"/>
      <c r="K11" s="43"/>
      <c r="L11" s="41">
        <v>131</v>
      </c>
      <c r="M11" s="42"/>
      <c r="N11" s="43"/>
      <c r="O11" s="41">
        <f t="shared" si="0"/>
        <v>235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430</v>
      </c>
      <c r="AB11" s="42"/>
      <c r="AC11" s="42"/>
      <c r="AD11" s="43"/>
      <c r="AE11" s="41">
        <v>508</v>
      </c>
      <c r="AF11" s="42"/>
      <c r="AG11" s="42"/>
      <c r="AH11" s="43"/>
      <c r="AI11" s="42">
        <v>568</v>
      </c>
      <c r="AJ11" s="42"/>
      <c r="AK11" s="42"/>
      <c r="AL11" s="43"/>
      <c r="AM11" s="58">
        <f t="shared" si="1"/>
        <v>1076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130</v>
      </c>
      <c r="G12" s="42"/>
      <c r="H12" s="43"/>
      <c r="I12" s="41">
        <v>139</v>
      </c>
      <c r="J12" s="42"/>
      <c r="K12" s="43"/>
      <c r="L12" s="41">
        <v>158</v>
      </c>
      <c r="M12" s="42"/>
      <c r="N12" s="43"/>
      <c r="O12" s="41">
        <f t="shared" si="0"/>
        <v>297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184</v>
      </c>
      <c r="AB12" s="42"/>
      <c r="AC12" s="42"/>
      <c r="AD12" s="43"/>
      <c r="AE12" s="41">
        <v>198</v>
      </c>
      <c r="AF12" s="42"/>
      <c r="AG12" s="42"/>
      <c r="AH12" s="43"/>
      <c r="AI12" s="42">
        <v>222</v>
      </c>
      <c r="AJ12" s="42"/>
      <c r="AK12" s="42"/>
      <c r="AL12" s="43"/>
      <c r="AM12" s="58">
        <f t="shared" si="1"/>
        <v>420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86</v>
      </c>
      <c r="G13" s="42"/>
      <c r="H13" s="43"/>
      <c r="I13" s="41">
        <v>91</v>
      </c>
      <c r="J13" s="42"/>
      <c r="K13" s="43"/>
      <c r="L13" s="41">
        <v>89</v>
      </c>
      <c r="M13" s="42"/>
      <c r="N13" s="43"/>
      <c r="O13" s="41">
        <f t="shared" si="0"/>
        <v>180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143</v>
      </c>
      <c r="AB13" s="42"/>
      <c r="AC13" s="42"/>
      <c r="AD13" s="43"/>
      <c r="AE13" s="41">
        <v>155</v>
      </c>
      <c r="AF13" s="42"/>
      <c r="AG13" s="42"/>
      <c r="AH13" s="43"/>
      <c r="AI13" s="42">
        <v>155</v>
      </c>
      <c r="AJ13" s="42"/>
      <c r="AK13" s="42"/>
      <c r="AL13" s="43"/>
      <c r="AM13" s="58">
        <f t="shared" si="1"/>
        <v>310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8</v>
      </c>
      <c r="G14" s="42"/>
      <c r="H14" s="43"/>
      <c r="I14" s="41">
        <v>7</v>
      </c>
      <c r="J14" s="42"/>
      <c r="K14" s="43"/>
      <c r="L14" s="41">
        <v>4</v>
      </c>
      <c r="M14" s="42"/>
      <c r="N14" s="43"/>
      <c r="O14" s="41">
        <f t="shared" si="0"/>
        <v>11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1509</v>
      </c>
      <c r="AB14" s="42"/>
      <c r="AC14" s="42"/>
      <c r="AD14" s="43"/>
      <c r="AE14" s="41">
        <v>1547</v>
      </c>
      <c r="AF14" s="42"/>
      <c r="AG14" s="42"/>
      <c r="AH14" s="43"/>
      <c r="AI14" s="42">
        <v>1725</v>
      </c>
      <c r="AJ14" s="42"/>
      <c r="AK14" s="42"/>
      <c r="AL14" s="43"/>
      <c r="AM14" s="58">
        <f t="shared" si="1"/>
        <v>3272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257</v>
      </c>
      <c r="G15" s="42"/>
      <c r="H15" s="43"/>
      <c r="I15" s="41">
        <v>275</v>
      </c>
      <c r="J15" s="42"/>
      <c r="K15" s="43"/>
      <c r="L15" s="41">
        <v>321</v>
      </c>
      <c r="M15" s="42"/>
      <c r="N15" s="43"/>
      <c r="O15" s="41">
        <f t="shared" si="0"/>
        <v>596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9</v>
      </c>
      <c r="AB15" s="42"/>
      <c r="AC15" s="42"/>
      <c r="AD15" s="43"/>
      <c r="AE15" s="41">
        <v>6</v>
      </c>
      <c r="AF15" s="42"/>
      <c r="AG15" s="42"/>
      <c r="AH15" s="43"/>
      <c r="AI15" s="42">
        <v>7</v>
      </c>
      <c r="AJ15" s="42"/>
      <c r="AK15" s="42"/>
      <c r="AL15" s="43"/>
      <c r="AM15" s="58">
        <f t="shared" si="1"/>
        <v>13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251</v>
      </c>
      <c r="G16" s="42"/>
      <c r="H16" s="43"/>
      <c r="I16" s="41">
        <v>249</v>
      </c>
      <c r="J16" s="42"/>
      <c r="K16" s="43"/>
      <c r="L16" s="41">
        <v>281</v>
      </c>
      <c r="M16" s="42"/>
      <c r="N16" s="43"/>
      <c r="O16" s="41">
        <f t="shared" si="0"/>
        <v>530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63</v>
      </c>
      <c r="AB16" s="42"/>
      <c r="AC16" s="42"/>
      <c r="AD16" s="43"/>
      <c r="AE16" s="41">
        <v>52</v>
      </c>
      <c r="AF16" s="42"/>
      <c r="AG16" s="42"/>
      <c r="AH16" s="43"/>
      <c r="AI16" s="42">
        <v>62</v>
      </c>
      <c r="AJ16" s="42"/>
      <c r="AK16" s="42"/>
      <c r="AL16" s="43"/>
      <c r="AM16" s="58">
        <f t="shared" si="1"/>
        <v>114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96</v>
      </c>
      <c r="G17" s="42"/>
      <c r="H17" s="43"/>
      <c r="I17" s="41">
        <v>135</v>
      </c>
      <c r="J17" s="42"/>
      <c r="K17" s="43"/>
      <c r="L17" s="41">
        <v>172</v>
      </c>
      <c r="M17" s="42"/>
      <c r="N17" s="43"/>
      <c r="O17" s="41">
        <f t="shared" si="0"/>
        <v>307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287</v>
      </c>
      <c r="AB17" s="42"/>
      <c r="AC17" s="42"/>
      <c r="AD17" s="43"/>
      <c r="AE17" s="41">
        <v>250</v>
      </c>
      <c r="AF17" s="42"/>
      <c r="AG17" s="42"/>
      <c r="AH17" s="43"/>
      <c r="AI17" s="42">
        <v>326</v>
      </c>
      <c r="AJ17" s="42"/>
      <c r="AK17" s="42"/>
      <c r="AL17" s="43"/>
      <c r="AM17" s="58">
        <f t="shared" si="1"/>
        <v>576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157</v>
      </c>
      <c r="G18" s="42"/>
      <c r="H18" s="43"/>
      <c r="I18" s="41">
        <v>202</v>
      </c>
      <c r="J18" s="42"/>
      <c r="K18" s="43"/>
      <c r="L18" s="41">
        <v>211</v>
      </c>
      <c r="M18" s="42"/>
      <c r="N18" s="43"/>
      <c r="O18" s="41">
        <f t="shared" si="0"/>
        <v>413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255</v>
      </c>
      <c r="AB18" s="42"/>
      <c r="AC18" s="42"/>
      <c r="AD18" s="43"/>
      <c r="AE18" s="41">
        <v>199</v>
      </c>
      <c r="AF18" s="42"/>
      <c r="AG18" s="42"/>
      <c r="AH18" s="43"/>
      <c r="AI18" s="42">
        <v>239</v>
      </c>
      <c r="AJ18" s="42"/>
      <c r="AK18" s="42"/>
      <c r="AL18" s="43"/>
      <c r="AM18" s="58">
        <f t="shared" si="1"/>
        <v>438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167</v>
      </c>
      <c r="G19" s="42"/>
      <c r="H19" s="43"/>
      <c r="I19" s="41">
        <v>161</v>
      </c>
      <c r="J19" s="42"/>
      <c r="K19" s="43"/>
      <c r="L19" s="41">
        <v>187</v>
      </c>
      <c r="M19" s="42"/>
      <c r="N19" s="43"/>
      <c r="O19" s="41">
        <f t="shared" si="0"/>
        <v>348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64</v>
      </c>
      <c r="AF19" s="42"/>
      <c r="AG19" s="42"/>
      <c r="AH19" s="43"/>
      <c r="AI19" s="42">
        <v>78</v>
      </c>
      <c r="AJ19" s="42"/>
      <c r="AK19" s="42"/>
      <c r="AL19" s="43"/>
      <c r="AM19" s="58">
        <f t="shared" si="1"/>
        <v>142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80</v>
      </c>
      <c r="G20" s="42"/>
      <c r="H20" s="43"/>
      <c r="I20" s="41">
        <v>82</v>
      </c>
      <c r="J20" s="42"/>
      <c r="K20" s="43"/>
      <c r="L20" s="41">
        <v>75</v>
      </c>
      <c r="M20" s="42"/>
      <c r="N20" s="43"/>
      <c r="O20" s="41">
        <f t="shared" si="0"/>
        <v>157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132</v>
      </c>
      <c r="AB20" s="42"/>
      <c r="AC20" s="42"/>
      <c r="AD20" s="43"/>
      <c r="AE20" s="41">
        <v>119</v>
      </c>
      <c r="AF20" s="42"/>
      <c r="AG20" s="42"/>
      <c r="AH20" s="43"/>
      <c r="AI20" s="42">
        <v>162</v>
      </c>
      <c r="AJ20" s="42"/>
      <c r="AK20" s="42"/>
      <c r="AL20" s="43"/>
      <c r="AM20" s="58">
        <f t="shared" si="1"/>
        <v>281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68</v>
      </c>
      <c r="G21" s="42"/>
      <c r="H21" s="43"/>
      <c r="I21" s="41">
        <v>49</v>
      </c>
      <c r="J21" s="42"/>
      <c r="K21" s="43"/>
      <c r="L21" s="41">
        <v>65</v>
      </c>
      <c r="M21" s="42"/>
      <c r="N21" s="43"/>
      <c r="O21" s="41">
        <f t="shared" si="0"/>
        <v>114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147</v>
      </c>
      <c r="AB21" s="42"/>
      <c r="AC21" s="42"/>
      <c r="AD21" s="43"/>
      <c r="AE21" s="41">
        <v>144</v>
      </c>
      <c r="AF21" s="42"/>
      <c r="AG21" s="42"/>
      <c r="AH21" s="43"/>
      <c r="AI21" s="42">
        <v>159</v>
      </c>
      <c r="AJ21" s="42"/>
      <c r="AK21" s="42"/>
      <c r="AL21" s="43"/>
      <c r="AM21" s="58">
        <f t="shared" si="1"/>
        <v>303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45</v>
      </c>
      <c r="G22" s="42"/>
      <c r="H22" s="43"/>
      <c r="I22" s="41">
        <v>41</v>
      </c>
      <c r="J22" s="42"/>
      <c r="K22" s="43"/>
      <c r="L22" s="41">
        <v>45</v>
      </c>
      <c r="M22" s="42"/>
      <c r="N22" s="43"/>
      <c r="O22" s="41">
        <f t="shared" si="0"/>
        <v>86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261</v>
      </c>
      <c r="AB22" s="42"/>
      <c r="AC22" s="42"/>
      <c r="AD22" s="43"/>
      <c r="AE22" s="41">
        <v>283</v>
      </c>
      <c r="AF22" s="42"/>
      <c r="AG22" s="42"/>
      <c r="AH22" s="43"/>
      <c r="AI22" s="42">
        <v>331</v>
      </c>
      <c r="AJ22" s="42"/>
      <c r="AK22" s="42"/>
      <c r="AL22" s="43"/>
      <c r="AM22" s="58">
        <f t="shared" si="1"/>
        <v>614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196</v>
      </c>
      <c r="G23" s="42"/>
      <c r="H23" s="43"/>
      <c r="I23" s="41">
        <v>180</v>
      </c>
      <c r="J23" s="42"/>
      <c r="K23" s="43"/>
      <c r="L23" s="41">
        <v>207</v>
      </c>
      <c r="M23" s="42"/>
      <c r="N23" s="43"/>
      <c r="O23" s="41">
        <f t="shared" si="0"/>
        <v>387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24</v>
      </c>
      <c r="AB23" s="42"/>
      <c r="AC23" s="42"/>
      <c r="AD23" s="43"/>
      <c r="AE23" s="41">
        <v>18</v>
      </c>
      <c r="AF23" s="42"/>
      <c r="AG23" s="42"/>
      <c r="AH23" s="43"/>
      <c r="AI23" s="42">
        <v>17</v>
      </c>
      <c r="AJ23" s="42"/>
      <c r="AK23" s="42"/>
      <c r="AL23" s="43"/>
      <c r="AM23" s="58">
        <f t="shared" si="1"/>
        <v>35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241</v>
      </c>
      <c r="G24" s="42"/>
      <c r="H24" s="43"/>
      <c r="I24" s="41">
        <v>273</v>
      </c>
      <c r="J24" s="42"/>
      <c r="K24" s="43"/>
      <c r="L24" s="41">
        <v>271</v>
      </c>
      <c r="M24" s="42"/>
      <c r="N24" s="43"/>
      <c r="O24" s="41">
        <f t="shared" si="0"/>
        <v>544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159</v>
      </c>
      <c r="AB24" s="42"/>
      <c r="AC24" s="42"/>
      <c r="AD24" s="43"/>
      <c r="AE24" s="41">
        <v>161</v>
      </c>
      <c r="AF24" s="42"/>
      <c r="AG24" s="42"/>
      <c r="AH24" s="43"/>
      <c r="AI24" s="42">
        <v>177</v>
      </c>
      <c r="AJ24" s="42"/>
      <c r="AK24" s="42"/>
      <c r="AL24" s="43"/>
      <c r="AM24" s="58">
        <f t="shared" si="1"/>
        <v>338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210</v>
      </c>
      <c r="G25" s="42"/>
      <c r="H25" s="43"/>
      <c r="I25" s="41">
        <v>212</v>
      </c>
      <c r="J25" s="42"/>
      <c r="K25" s="43"/>
      <c r="L25" s="41">
        <v>228</v>
      </c>
      <c r="M25" s="42"/>
      <c r="N25" s="43"/>
      <c r="O25" s="41">
        <f t="shared" si="0"/>
        <v>440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242</v>
      </c>
      <c r="AB25" s="42"/>
      <c r="AC25" s="42"/>
      <c r="AD25" s="43"/>
      <c r="AE25" s="41">
        <v>203</v>
      </c>
      <c r="AF25" s="42"/>
      <c r="AG25" s="42"/>
      <c r="AH25" s="43"/>
      <c r="AI25" s="42">
        <v>208</v>
      </c>
      <c r="AJ25" s="42"/>
      <c r="AK25" s="42"/>
      <c r="AL25" s="43"/>
      <c r="AM25" s="58">
        <f t="shared" si="1"/>
        <v>411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170</v>
      </c>
      <c r="G26" s="42"/>
      <c r="H26" s="43"/>
      <c r="I26" s="41">
        <v>173</v>
      </c>
      <c r="J26" s="42"/>
      <c r="K26" s="43"/>
      <c r="L26" s="41">
        <v>207</v>
      </c>
      <c r="M26" s="42"/>
      <c r="N26" s="43"/>
      <c r="O26" s="41">
        <f t="shared" si="0"/>
        <v>380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169</v>
      </c>
      <c r="AB26" s="42"/>
      <c r="AC26" s="42"/>
      <c r="AD26" s="43"/>
      <c r="AE26" s="41">
        <v>161</v>
      </c>
      <c r="AF26" s="42"/>
      <c r="AG26" s="42"/>
      <c r="AH26" s="43"/>
      <c r="AI26" s="42">
        <v>170</v>
      </c>
      <c r="AJ26" s="42"/>
      <c r="AK26" s="42"/>
      <c r="AL26" s="43"/>
      <c r="AM26" s="58">
        <f t="shared" si="1"/>
        <v>331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150</v>
      </c>
      <c r="G27" s="42"/>
      <c r="H27" s="43"/>
      <c r="I27" s="41">
        <v>156</v>
      </c>
      <c r="J27" s="42"/>
      <c r="K27" s="43"/>
      <c r="L27" s="41">
        <v>178</v>
      </c>
      <c r="M27" s="42"/>
      <c r="N27" s="43"/>
      <c r="O27" s="41">
        <f t="shared" si="0"/>
        <v>334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198</v>
      </c>
      <c r="AB27" s="42"/>
      <c r="AC27" s="42"/>
      <c r="AD27" s="43"/>
      <c r="AE27" s="41">
        <v>182</v>
      </c>
      <c r="AF27" s="42"/>
      <c r="AG27" s="42"/>
      <c r="AH27" s="43"/>
      <c r="AI27" s="42">
        <v>167</v>
      </c>
      <c r="AJ27" s="42"/>
      <c r="AK27" s="42"/>
      <c r="AL27" s="43"/>
      <c r="AM27" s="58">
        <f t="shared" si="1"/>
        <v>349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72</v>
      </c>
      <c r="G28" s="42"/>
      <c r="H28" s="43"/>
      <c r="I28" s="41">
        <v>70</v>
      </c>
      <c r="J28" s="42"/>
      <c r="K28" s="43"/>
      <c r="L28" s="41">
        <v>83</v>
      </c>
      <c r="M28" s="42"/>
      <c r="N28" s="43"/>
      <c r="O28" s="41">
        <f t="shared" si="0"/>
        <v>153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241</v>
      </c>
      <c r="AB28" s="42"/>
      <c r="AC28" s="42"/>
      <c r="AD28" s="43"/>
      <c r="AE28" s="41">
        <v>217</v>
      </c>
      <c r="AF28" s="42"/>
      <c r="AG28" s="42"/>
      <c r="AH28" s="43"/>
      <c r="AI28" s="42">
        <v>254</v>
      </c>
      <c r="AJ28" s="42"/>
      <c r="AK28" s="42"/>
      <c r="AL28" s="43"/>
      <c r="AM28" s="58">
        <f t="shared" si="1"/>
        <v>471</v>
      </c>
      <c r="AN28" s="58"/>
      <c r="AO28" s="58"/>
      <c r="AP28" s="58"/>
      <c r="AR28" s="21"/>
      <c r="AS28" s="21" t="s">
        <v>49</v>
      </c>
      <c r="AT28" s="21" t="s">
        <v>50</v>
      </c>
      <c r="AU28" s="21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90</v>
      </c>
      <c r="G29" s="42"/>
      <c r="H29" s="43"/>
      <c r="I29" s="41">
        <v>85</v>
      </c>
      <c r="J29" s="42"/>
      <c r="K29" s="43"/>
      <c r="L29" s="41">
        <v>110</v>
      </c>
      <c r="M29" s="42"/>
      <c r="N29" s="43"/>
      <c r="O29" s="41">
        <f t="shared" si="0"/>
        <v>195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206</v>
      </c>
      <c r="AB29" s="42"/>
      <c r="AC29" s="42"/>
      <c r="AD29" s="43"/>
      <c r="AE29" s="41">
        <v>230</v>
      </c>
      <c r="AF29" s="42"/>
      <c r="AG29" s="42"/>
      <c r="AH29" s="43"/>
      <c r="AI29" s="42">
        <v>192</v>
      </c>
      <c r="AJ29" s="42"/>
      <c r="AK29" s="42"/>
      <c r="AL29" s="43"/>
      <c r="AM29" s="58">
        <f t="shared" si="1"/>
        <v>422</v>
      </c>
      <c r="AN29" s="58"/>
      <c r="AO29" s="58"/>
      <c r="AP29" s="58"/>
      <c r="AR29" s="21" t="s">
        <v>1</v>
      </c>
      <c r="AS29" s="9">
        <f>AE31</f>
        <v>13441</v>
      </c>
      <c r="AT29" s="17">
        <v>4068</v>
      </c>
      <c r="AU29" s="10">
        <f>IF(OR(AS29=0,AT29=0),"",ROUNDDOWN(AT29/AS29,4))</f>
        <v>0.30259999999999998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1516</v>
      </c>
      <c r="G30" s="42"/>
      <c r="H30" s="43"/>
      <c r="I30" s="41">
        <v>1660</v>
      </c>
      <c r="J30" s="42"/>
      <c r="K30" s="43"/>
      <c r="L30" s="41">
        <v>1775</v>
      </c>
      <c r="M30" s="42"/>
      <c r="N30" s="43"/>
      <c r="O30" s="41">
        <f t="shared" si="0"/>
        <v>3435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44</v>
      </c>
      <c r="AB30" s="42"/>
      <c r="AC30" s="42"/>
      <c r="AD30" s="43"/>
      <c r="AE30" s="41">
        <v>52</v>
      </c>
      <c r="AF30" s="42"/>
      <c r="AG30" s="42"/>
      <c r="AH30" s="43"/>
      <c r="AI30" s="42">
        <v>46</v>
      </c>
      <c r="AJ30" s="42"/>
      <c r="AK30" s="42"/>
      <c r="AL30" s="43"/>
      <c r="AM30" s="58">
        <f t="shared" si="1"/>
        <v>98</v>
      </c>
      <c r="AN30" s="58"/>
      <c r="AO30" s="58"/>
      <c r="AP30" s="58"/>
      <c r="AR30" s="21" t="s">
        <v>3</v>
      </c>
      <c r="AS30" s="9">
        <f>AI31</f>
        <v>14839</v>
      </c>
      <c r="AT30" s="17">
        <v>5733</v>
      </c>
      <c r="AU30" s="10">
        <f>IF(OR(AS30=0,AT30=0),"",ROUNDDOWN(AT30/AS30,4))</f>
        <v>0.38629999999999998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559</v>
      </c>
      <c r="G31" s="42"/>
      <c r="H31" s="43"/>
      <c r="I31" s="41">
        <v>618</v>
      </c>
      <c r="J31" s="42"/>
      <c r="K31" s="43"/>
      <c r="L31" s="41">
        <v>695</v>
      </c>
      <c r="M31" s="42"/>
      <c r="N31" s="43"/>
      <c r="O31" s="41">
        <f t="shared" si="0"/>
        <v>1313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12835</v>
      </c>
      <c r="AB31" s="42"/>
      <c r="AC31" s="42"/>
      <c r="AD31" s="43"/>
      <c r="AE31" s="41">
        <f>SUM(I8:K32,AE8:AH30)</f>
        <v>13441</v>
      </c>
      <c r="AF31" s="42"/>
      <c r="AG31" s="42"/>
      <c r="AH31" s="43"/>
      <c r="AI31" s="41">
        <f>SUM(L8:N32,AI8:AL30)</f>
        <v>14839</v>
      </c>
      <c r="AJ31" s="42"/>
      <c r="AK31" s="42"/>
      <c r="AL31" s="43"/>
      <c r="AM31" s="58">
        <f>AE31+AI31</f>
        <v>28280</v>
      </c>
      <c r="AN31" s="58"/>
      <c r="AO31" s="58"/>
      <c r="AP31" s="58"/>
      <c r="AR31" s="21" t="s">
        <v>4</v>
      </c>
      <c r="AS31" s="9">
        <f>AM31</f>
        <v>28280</v>
      </c>
      <c r="AT31" s="9">
        <f>AT29+AT30</f>
        <v>9801</v>
      </c>
      <c r="AU31" s="10">
        <f>IF(OR(AS31=0,AT31=0),"",ROUNDDOWN(AT31/AS31,4))</f>
        <v>0.34649999999999997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474</v>
      </c>
      <c r="G32" s="60"/>
      <c r="H32" s="61"/>
      <c r="I32" s="59">
        <v>493</v>
      </c>
      <c r="J32" s="60"/>
      <c r="K32" s="61"/>
      <c r="L32" s="59">
        <v>542</v>
      </c>
      <c r="M32" s="60"/>
      <c r="N32" s="61"/>
      <c r="O32" s="59">
        <f t="shared" si="0"/>
        <v>1035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19" t="s">
        <v>59</v>
      </c>
      <c r="E34" s="70" t="s">
        <v>123</v>
      </c>
      <c r="F34" s="70"/>
      <c r="G34" s="1" t="s">
        <v>2</v>
      </c>
      <c r="L34" s="1" t="s">
        <v>60</v>
      </c>
      <c r="O34" s="69" t="s">
        <v>125</v>
      </c>
      <c r="P34" s="69"/>
      <c r="Q34" s="69"/>
      <c r="R34" s="69"/>
      <c r="S34" s="1" t="s">
        <v>2</v>
      </c>
      <c r="AG34" s="19" t="s">
        <v>61</v>
      </c>
      <c r="AH34" s="47">
        <f>AT31</f>
        <v>9801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19" t="s">
        <v>59</v>
      </c>
      <c r="E36" s="69" t="s">
        <v>124</v>
      </c>
      <c r="F36" s="69"/>
      <c r="G36" s="1" t="s">
        <v>62</v>
      </c>
      <c r="L36" s="1" t="s">
        <v>60</v>
      </c>
      <c r="O36" s="69" t="s">
        <v>126</v>
      </c>
      <c r="P36" s="69"/>
      <c r="Q36" s="69"/>
      <c r="R36" s="69"/>
      <c r="S36" s="1" t="s">
        <v>62</v>
      </c>
      <c r="Y36" s="1" t="s">
        <v>120</v>
      </c>
      <c r="AG36" s="19" t="s">
        <v>1</v>
      </c>
      <c r="AH36" s="47">
        <f>AT29</f>
        <v>4068</v>
      </c>
      <c r="AI36" s="47"/>
      <c r="AJ36" s="47"/>
      <c r="AK36" s="47"/>
      <c r="AL36" s="47"/>
      <c r="AM36" s="1" t="s">
        <v>2</v>
      </c>
    </row>
    <row r="37" spans="3:39" ht="6" customHeight="1">
      <c r="AG37" s="19"/>
    </row>
    <row r="38" spans="3:39" ht="18.75" customHeight="1">
      <c r="C38" s="18" t="s">
        <v>67</v>
      </c>
      <c r="AG38" s="19" t="s">
        <v>3</v>
      </c>
      <c r="AH38" s="47">
        <f>AT30</f>
        <v>5733</v>
      </c>
      <c r="AI38" s="47"/>
      <c r="AJ38" s="47"/>
      <c r="AK38" s="47"/>
      <c r="AL38" s="47"/>
      <c r="AM38" s="1" t="s">
        <v>2</v>
      </c>
    </row>
    <row r="39" spans="3:39" ht="6" customHeight="1">
      <c r="AG39" s="19"/>
    </row>
    <row r="40" spans="3:39" ht="18.75" customHeight="1">
      <c r="C40" s="12" t="s">
        <v>68</v>
      </c>
      <c r="AG40" s="19" t="s">
        <v>51</v>
      </c>
      <c r="AH40" s="68">
        <f>IF(OR(AH34=0,AM31=0),"",ROUNDDOWN(AH34/AM31*100,2))</f>
        <v>34.65</v>
      </c>
      <c r="AI40" s="68"/>
      <c r="AJ40" s="68"/>
      <c r="AK40" s="68"/>
      <c r="AL40" s="68"/>
      <c r="AM40" s="1" t="s">
        <v>121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workbookViewId="0">
      <selection activeCell="B2" sqref="B2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3" customWidth="1"/>
    <col min="45" max="47" width="8.75" style="1" customWidth="1"/>
    <col min="48" max="16384" width="9" style="1"/>
  </cols>
  <sheetData>
    <row r="1" spans="2:44" ht="21" customHeight="1"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4" ht="18.75" customHeight="1">
      <c r="AP2" s="3" t="s">
        <v>0</v>
      </c>
    </row>
    <row r="3" spans="2:44" ht="18.75" customHeight="1">
      <c r="B3" s="49" t="s">
        <v>66</v>
      </c>
      <c r="C3" s="49"/>
      <c r="D3" s="49"/>
      <c r="E3" s="49"/>
      <c r="F3" s="49"/>
      <c r="G3" s="22"/>
      <c r="H3" s="22"/>
      <c r="I3" s="47" t="s">
        <v>1</v>
      </c>
      <c r="J3" s="47"/>
      <c r="K3" s="47"/>
      <c r="L3" s="47">
        <v>13438</v>
      </c>
      <c r="M3" s="47"/>
      <c r="N3" s="47"/>
      <c r="O3" s="71" t="s">
        <v>2</v>
      </c>
      <c r="P3" s="71"/>
      <c r="Q3" s="71" t="s">
        <v>3</v>
      </c>
      <c r="R3" s="71"/>
      <c r="S3" s="47">
        <v>15206</v>
      </c>
      <c r="T3" s="47"/>
      <c r="U3" s="47"/>
      <c r="V3" s="47"/>
      <c r="W3" s="71" t="s">
        <v>2</v>
      </c>
      <c r="X3" s="71"/>
      <c r="Y3" s="23" t="s">
        <v>4</v>
      </c>
      <c r="Z3" s="47">
        <v>28644</v>
      </c>
      <c r="AA3" s="47"/>
      <c r="AB3" s="47"/>
      <c r="AC3" s="47"/>
      <c r="AD3" s="71" t="s">
        <v>2</v>
      </c>
      <c r="AE3" s="71"/>
      <c r="AF3" s="8"/>
    </row>
    <row r="4" spans="2:44" ht="18.75" customHeight="1">
      <c r="D4" s="23"/>
      <c r="H4" s="11"/>
      <c r="I4" s="47" t="s">
        <v>62</v>
      </c>
      <c r="J4" s="47"/>
      <c r="K4" s="47"/>
      <c r="L4" s="47">
        <v>11525</v>
      </c>
      <c r="M4" s="47"/>
      <c r="N4" s="47"/>
      <c r="O4" s="25"/>
      <c r="P4" s="25"/>
      <c r="Q4" s="71" t="s">
        <v>65</v>
      </c>
      <c r="R4" s="71"/>
      <c r="S4" s="71"/>
      <c r="T4" s="63">
        <v>118.3</v>
      </c>
      <c r="U4" s="63"/>
      <c r="V4" s="63"/>
      <c r="W4" s="63"/>
      <c r="X4" s="25" t="s">
        <v>127</v>
      </c>
      <c r="Y4" s="25"/>
      <c r="Z4" s="25"/>
      <c r="AF4" s="8"/>
      <c r="AH4" s="23"/>
      <c r="AK4" s="22"/>
      <c r="AL4" s="23"/>
      <c r="AM4" s="25"/>
      <c r="AP4" s="22"/>
    </row>
    <row r="5" spans="2:44" ht="18.75" customHeight="1">
      <c r="Z5" s="23"/>
      <c r="AA5" s="23"/>
      <c r="AB5" s="23"/>
      <c r="AC5" s="23"/>
      <c r="AD5" s="47" t="s">
        <v>130</v>
      </c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2:44" ht="6.75" customHeight="1"/>
    <row r="7" spans="2:44" s="7" customFormat="1" ht="22.5" customHeight="1">
      <c r="B7" s="53" t="s">
        <v>5</v>
      </c>
      <c r="C7" s="54"/>
      <c r="D7" s="54"/>
      <c r="E7" s="55"/>
      <c r="F7" s="53" t="s">
        <v>6</v>
      </c>
      <c r="G7" s="54"/>
      <c r="H7" s="55"/>
      <c r="I7" s="53" t="s">
        <v>1</v>
      </c>
      <c r="J7" s="54"/>
      <c r="K7" s="55"/>
      <c r="L7" s="53" t="s">
        <v>3</v>
      </c>
      <c r="M7" s="54"/>
      <c r="N7" s="55"/>
      <c r="O7" s="53" t="s">
        <v>4</v>
      </c>
      <c r="P7" s="54"/>
      <c r="Q7" s="54"/>
      <c r="R7" s="55"/>
      <c r="S7" s="53" t="s">
        <v>5</v>
      </c>
      <c r="T7" s="54"/>
      <c r="U7" s="54"/>
      <c r="V7" s="54"/>
      <c r="W7" s="54"/>
      <c r="X7" s="54"/>
      <c r="Y7" s="54"/>
      <c r="Z7" s="55"/>
      <c r="AA7" s="53" t="s">
        <v>6</v>
      </c>
      <c r="AB7" s="54"/>
      <c r="AC7" s="54"/>
      <c r="AD7" s="55"/>
      <c r="AE7" s="53" t="s">
        <v>1</v>
      </c>
      <c r="AF7" s="54"/>
      <c r="AG7" s="54"/>
      <c r="AH7" s="55"/>
      <c r="AI7" s="53" t="s">
        <v>3</v>
      </c>
      <c r="AJ7" s="54"/>
      <c r="AK7" s="54"/>
      <c r="AL7" s="55"/>
      <c r="AM7" s="56" t="s">
        <v>4</v>
      </c>
      <c r="AN7" s="56"/>
      <c r="AO7" s="56"/>
      <c r="AP7" s="56"/>
    </row>
    <row r="8" spans="2:44" s="8" customFormat="1" ht="22.5" customHeight="1">
      <c r="B8" s="44" t="s">
        <v>7</v>
      </c>
      <c r="C8" s="45"/>
      <c r="D8" s="45"/>
      <c r="E8" s="46"/>
      <c r="F8" s="38">
        <v>1737</v>
      </c>
      <c r="G8" s="39"/>
      <c r="H8" s="40"/>
      <c r="I8" s="38">
        <v>1912</v>
      </c>
      <c r="J8" s="39"/>
      <c r="K8" s="40"/>
      <c r="L8" s="38">
        <v>2143</v>
      </c>
      <c r="M8" s="39"/>
      <c r="N8" s="40"/>
      <c r="O8" s="38">
        <f t="shared" ref="O8:O32" si="0">I8+L8</f>
        <v>4055</v>
      </c>
      <c r="P8" s="39"/>
      <c r="Q8" s="39"/>
      <c r="R8" s="40"/>
      <c r="S8" s="50" t="s">
        <v>8</v>
      </c>
      <c r="T8" s="51"/>
      <c r="U8" s="51"/>
      <c r="V8" s="51"/>
      <c r="W8" s="51"/>
      <c r="X8" s="51"/>
      <c r="Y8" s="51"/>
      <c r="Z8" s="52"/>
      <c r="AA8" s="38">
        <v>501</v>
      </c>
      <c r="AB8" s="39"/>
      <c r="AC8" s="39"/>
      <c r="AD8" s="39"/>
      <c r="AE8" s="38">
        <v>603</v>
      </c>
      <c r="AF8" s="39"/>
      <c r="AG8" s="39"/>
      <c r="AH8" s="40"/>
      <c r="AI8" s="39">
        <v>640</v>
      </c>
      <c r="AJ8" s="39"/>
      <c r="AK8" s="39"/>
      <c r="AL8" s="40"/>
      <c r="AM8" s="57">
        <f t="shared" ref="AM8:AM30" si="1">AE8+AI8</f>
        <v>1243</v>
      </c>
      <c r="AN8" s="57"/>
      <c r="AO8" s="57"/>
      <c r="AP8" s="57"/>
      <c r="AR8" s="7"/>
    </row>
    <row r="9" spans="2:44" s="8" customFormat="1" ht="22.5" customHeight="1">
      <c r="B9" s="44" t="s">
        <v>9</v>
      </c>
      <c r="C9" s="45"/>
      <c r="D9" s="45"/>
      <c r="E9" s="46"/>
      <c r="F9" s="41">
        <v>86</v>
      </c>
      <c r="G9" s="42"/>
      <c r="H9" s="43"/>
      <c r="I9" s="41">
        <v>84</v>
      </c>
      <c r="J9" s="42"/>
      <c r="K9" s="43"/>
      <c r="L9" s="41">
        <v>79</v>
      </c>
      <c r="M9" s="42"/>
      <c r="N9" s="43"/>
      <c r="O9" s="41">
        <f t="shared" si="0"/>
        <v>163</v>
      </c>
      <c r="P9" s="42"/>
      <c r="Q9" s="42"/>
      <c r="R9" s="43"/>
      <c r="S9" s="44" t="s">
        <v>10</v>
      </c>
      <c r="T9" s="45"/>
      <c r="U9" s="45"/>
      <c r="V9" s="45"/>
      <c r="W9" s="45"/>
      <c r="X9" s="45"/>
      <c r="Y9" s="45"/>
      <c r="Z9" s="46"/>
      <c r="AA9" s="41">
        <v>63</v>
      </c>
      <c r="AB9" s="42"/>
      <c r="AC9" s="42"/>
      <c r="AD9" s="43"/>
      <c r="AE9" s="41">
        <v>75</v>
      </c>
      <c r="AF9" s="42"/>
      <c r="AG9" s="42"/>
      <c r="AH9" s="43"/>
      <c r="AI9" s="42">
        <v>81</v>
      </c>
      <c r="AJ9" s="42"/>
      <c r="AK9" s="42"/>
      <c r="AL9" s="43"/>
      <c r="AM9" s="58">
        <f t="shared" si="1"/>
        <v>156</v>
      </c>
      <c r="AN9" s="58"/>
      <c r="AO9" s="58"/>
      <c r="AP9" s="58"/>
      <c r="AR9" s="7"/>
    </row>
    <row r="10" spans="2:44" s="8" customFormat="1" ht="22.5" customHeight="1">
      <c r="B10" s="44" t="s">
        <v>11</v>
      </c>
      <c r="C10" s="45"/>
      <c r="D10" s="45"/>
      <c r="E10" s="46"/>
      <c r="F10" s="41">
        <v>229</v>
      </c>
      <c r="G10" s="42"/>
      <c r="H10" s="43"/>
      <c r="I10" s="41">
        <v>221</v>
      </c>
      <c r="J10" s="42"/>
      <c r="K10" s="43"/>
      <c r="L10" s="41">
        <v>243</v>
      </c>
      <c r="M10" s="42"/>
      <c r="N10" s="43"/>
      <c r="O10" s="41">
        <f t="shared" si="0"/>
        <v>464</v>
      </c>
      <c r="P10" s="42"/>
      <c r="Q10" s="42"/>
      <c r="R10" s="43"/>
      <c r="S10" s="44" t="s">
        <v>12</v>
      </c>
      <c r="T10" s="45"/>
      <c r="U10" s="45"/>
      <c r="V10" s="45"/>
      <c r="W10" s="45"/>
      <c r="X10" s="45"/>
      <c r="Y10" s="45"/>
      <c r="Z10" s="46"/>
      <c r="AA10" s="41">
        <v>296</v>
      </c>
      <c r="AB10" s="42"/>
      <c r="AC10" s="42"/>
      <c r="AD10" s="43"/>
      <c r="AE10" s="41">
        <v>332</v>
      </c>
      <c r="AF10" s="42"/>
      <c r="AG10" s="42"/>
      <c r="AH10" s="43"/>
      <c r="AI10" s="42">
        <v>347</v>
      </c>
      <c r="AJ10" s="42"/>
      <c r="AK10" s="42"/>
      <c r="AL10" s="43"/>
      <c r="AM10" s="58">
        <f t="shared" si="1"/>
        <v>679</v>
      </c>
      <c r="AN10" s="58"/>
      <c r="AO10" s="58"/>
      <c r="AP10" s="58"/>
      <c r="AR10" s="7"/>
    </row>
    <row r="11" spans="2:44" s="8" customFormat="1" ht="22.5" customHeight="1">
      <c r="B11" s="44" t="s">
        <v>13</v>
      </c>
      <c r="C11" s="45"/>
      <c r="D11" s="45"/>
      <c r="E11" s="46"/>
      <c r="F11" s="41">
        <v>110</v>
      </c>
      <c r="G11" s="42"/>
      <c r="H11" s="43"/>
      <c r="I11" s="41">
        <v>104</v>
      </c>
      <c r="J11" s="42"/>
      <c r="K11" s="43"/>
      <c r="L11" s="41">
        <v>130</v>
      </c>
      <c r="M11" s="42"/>
      <c r="N11" s="43"/>
      <c r="O11" s="41">
        <f t="shared" si="0"/>
        <v>234</v>
      </c>
      <c r="P11" s="42"/>
      <c r="Q11" s="42"/>
      <c r="R11" s="43"/>
      <c r="S11" s="44" t="s">
        <v>14</v>
      </c>
      <c r="T11" s="45"/>
      <c r="U11" s="45"/>
      <c r="V11" s="45"/>
      <c r="W11" s="45"/>
      <c r="X11" s="45"/>
      <c r="Y11" s="45"/>
      <c r="Z11" s="46"/>
      <c r="AA11" s="41">
        <v>430</v>
      </c>
      <c r="AB11" s="42"/>
      <c r="AC11" s="42"/>
      <c r="AD11" s="43"/>
      <c r="AE11" s="41">
        <v>509</v>
      </c>
      <c r="AF11" s="42"/>
      <c r="AG11" s="42"/>
      <c r="AH11" s="43"/>
      <c r="AI11" s="42">
        <v>572</v>
      </c>
      <c r="AJ11" s="42"/>
      <c r="AK11" s="42"/>
      <c r="AL11" s="43"/>
      <c r="AM11" s="58">
        <f t="shared" si="1"/>
        <v>1081</v>
      </c>
      <c r="AN11" s="58"/>
      <c r="AO11" s="58"/>
      <c r="AP11" s="58"/>
      <c r="AR11" s="7"/>
    </row>
    <row r="12" spans="2:44" s="8" customFormat="1" ht="22.5" customHeight="1">
      <c r="B12" s="44" t="s">
        <v>15</v>
      </c>
      <c r="C12" s="45"/>
      <c r="D12" s="45"/>
      <c r="E12" s="46"/>
      <c r="F12" s="41">
        <v>131</v>
      </c>
      <c r="G12" s="42"/>
      <c r="H12" s="43"/>
      <c r="I12" s="41">
        <v>141</v>
      </c>
      <c r="J12" s="42"/>
      <c r="K12" s="43"/>
      <c r="L12" s="41">
        <v>159</v>
      </c>
      <c r="M12" s="42"/>
      <c r="N12" s="43"/>
      <c r="O12" s="41">
        <f t="shared" si="0"/>
        <v>300</v>
      </c>
      <c r="P12" s="42"/>
      <c r="Q12" s="42"/>
      <c r="R12" s="43"/>
      <c r="S12" s="44" t="s">
        <v>16</v>
      </c>
      <c r="T12" s="45"/>
      <c r="U12" s="45"/>
      <c r="V12" s="45"/>
      <c r="W12" s="45"/>
      <c r="X12" s="45"/>
      <c r="Y12" s="45"/>
      <c r="Z12" s="46"/>
      <c r="AA12" s="41">
        <v>185</v>
      </c>
      <c r="AB12" s="42"/>
      <c r="AC12" s="42"/>
      <c r="AD12" s="43"/>
      <c r="AE12" s="41">
        <v>200</v>
      </c>
      <c r="AF12" s="42"/>
      <c r="AG12" s="42"/>
      <c r="AH12" s="43"/>
      <c r="AI12" s="42">
        <v>222</v>
      </c>
      <c r="AJ12" s="42"/>
      <c r="AK12" s="42"/>
      <c r="AL12" s="43"/>
      <c r="AM12" s="58">
        <f t="shared" si="1"/>
        <v>422</v>
      </c>
      <c r="AN12" s="58"/>
      <c r="AO12" s="58"/>
      <c r="AP12" s="58"/>
      <c r="AR12" s="7"/>
    </row>
    <row r="13" spans="2:44" s="8" customFormat="1" ht="22.5" customHeight="1">
      <c r="B13" s="44" t="s">
        <v>17</v>
      </c>
      <c r="C13" s="45"/>
      <c r="D13" s="45"/>
      <c r="E13" s="46"/>
      <c r="F13" s="41">
        <v>86</v>
      </c>
      <c r="G13" s="42"/>
      <c r="H13" s="43"/>
      <c r="I13" s="41">
        <v>91</v>
      </c>
      <c r="J13" s="42"/>
      <c r="K13" s="43"/>
      <c r="L13" s="41">
        <v>89</v>
      </c>
      <c r="M13" s="42"/>
      <c r="N13" s="43"/>
      <c r="O13" s="41">
        <f t="shared" si="0"/>
        <v>180</v>
      </c>
      <c r="P13" s="42"/>
      <c r="Q13" s="42"/>
      <c r="R13" s="43"/>
      <c r="S13" s="44" t="s">
        <v>18</v>
      </c>
      <c r="T13" s="45"/>
      <c r="U13" s="45"/>
      <c r="V13" s="45"/>
      <c r="W13" s="45"/>
      <c r="X13" s="45"/>
      <c r="Y13" s="45"/>
      <c r="Z13" s="46"/>
      <c r="AA13" s="41">
        <v>142</v>
      </c>
      <c r="AB13" s="42"/>
      <c r="AC13" s="42"/>
      <c r="AD13" s="43"/>
      <c r="AE13" s="41">
        <v>154</v>
      </c>
      <c r="AF13" s="42"/>
      <c r="AG13" s="42"/>
      <c r="AH13" s="43"/>
      <c r="AI13" s="42">
        <v>155</v>
      </c>
      <c r="AJ13" s="42"/>
      <c r="AK13" s="42"/>
      <c r="AL13" s="43"/>
      <c r="AM13" s="58">
        <f t="shared" si="1"/>
        <v>309</v>
      </c>
      <c r="AN13" s="58"/>
      <c r="AO13" s="58"/>
      <c r="AP13" s="58"/>
      <c r="AR13" s="7"/>
    </row>
    <row r="14" spans="2:44" s="8" customFormat="1" ht="22.5" customHeight="1">
      <c r="B14" s="44" t="s">
        <v>19</v>
      </c>
      <c r="C14" s="45"/>
      <c r="D14" s="45"/>
      <c r="E14" s="46"/>
      <c r="F14" s="41">
        <v>8</v>
      </c>
      <c r="G14" s="42"/>
      <c r="H14" s="43"/>
      <c r="I14" s="41">
        <v>7</v>
      </c>
      <c r="J14" s="42"/>
      <c r="K14" s="43"/>
      <c r="L14" s="41">
        <v>4</v>
      </c>
      <c r="M14" s="42"/>
      <c r="N14" s="43"/>
      <c r="O14" s="41">
        <f t="shared" si="0"/>
        <v>11</v>
      </c>
      <c r="P14" s="42"/>
      <c r="Q14" s="42"/>
      <c r="R14" s="43"/>
      <c r="S14" s="44" t="s">
        <v>20</v>
      </c>
      <c r="T14" s="45"/>
      <c r="U14" s="45"/>
      <c r="V14" s="45"/>
      <c r="W14" s="45"/>
      <c r="X14" s="45"/>
      <c r="Y14" s="45"/>
      <c r="Z14" s="46"/>
      <c r="AA14" s="41">
        <v>1507</v>
      </c>
      <c r="AB14" s="42"/>
      <c r="AC14" s="42"/>
      <c r="AD14" s="43"/>
      <c r="AE14" s="41">
        <v>1545</v>
      </c>
      <c r="AF14" s="42"/>
      <c r="AG14" s="42"/>
      <c r="AH14" s="43"/>
      <c r="AI14" s="42">
        <v>1722</v>
      </c>
      <c r="AJ14" s="42"/>
      <c r="AK14" s="42"/>
      <c r="AL14" s="43"/>
      <c r="AM14" s="58">
        <f t="shared" si="1"/>
        <v>3267</v>
      </c>
      <c r="AN14" s="58"/>
      <c r="AO14" s="58"/>
      <c r="AP14" s="58"/>
      <c r="AR14" s="7"/>
    </row>
    <row r="15" spans="2:44" s="8" customFormat="1" ht="22.5" customHeight="1">
      <c r="B15" s="44" t="s">
        <v>21</v>
      </c>
      <c r="C15" s="45"/>
      <c r="D15" s="45"/>
      <c r="E15" s="46"/>
      <c r="F15" s="41">
        <v>256</v>
      </c>
      <c r="G15" s="42"/>
      <c r="H15" s="43"/>
      <c r="I15" s="41">
        <v>273</v>
      </c>
      <c r="J15" s="42"/>
      <c r="K15" s="43"/>
      <c r="L15" s="41">
        <v>318</v>
      </c>
      <c r="M15" s="42"/>
      <c r="N15" s="43"/>
      <c r="O15" s="41">
        <f t="shared" si="0"/>
        <v>591</v>
      </c>
      <c r="P15" s="42"/>
      <c r="Q15" s="42"/>
      <c r="R15" s="43"/>
      <c r="S15" s="44" t="s">
        <v>22</v>
      </c>
      <c r="T15" s="45"/>
      <c r="U15" s="45"/>
      <c r="V15" s="45"/>
      <c r="W15" s="45"/>
      <c r="X15" s="45"/>
      <c r="Y15" s="45"/>
      <c r="Z15" s="46"/>
      <c r="AA15" s="41">
        <v>10</v>
      </c>
      <c r="AB15" s="42"/>
      <c r="AC15" s="42"/>
      <c r="AD15" s="43"/>
      <c r="AE15" s="41">
        <v>7</v>
      </c>
      <c r="AF15" s="42"/>
      <c r="AG15" s="42"/>
      <c r="AH15" s="43"/>
      <c r="AI15" s="42">
        <v>7</v>
      </c>
      <c r="AJ15" s="42"/>
      <c r="AK15" s="42"/>
      <c r="AL15" s="43"/>
      <c r="AM15" s="58">
        <f t="shared" si="1"/>
        <v>14</v>
      </c>
      <c r="AN15" s="58"/>
      <c r="AO15" s="58"/>
      <c r="AP15" s="58"/>
      <c r="AR15" s="7"/>
    </row>
    <row r="16" spans="2:44" s="8" customFormat="1" ht="22.5" customHeight="1">
      <c r="B16" s="44" t="s">
        <v>23</v>
      </c>
      <c r="C16" s="45"/>
      <c r="D16" s="45"/>
      <c r="E16" s="46"/>
      <c r="F16" s="41">
        <v>250</v>
      </c>
      <c r="G16" s="42"/>
      <c r="H16" s="43"/>
      <c r="I16" s="41">
        <v>247</v>
      </c>
      <c r="J16" s="42"/>
      <c r="K16" s="43"/>
      <c r="L16" s="41">
        <v>283</v>
      </c>
      <c r="M16" s="42"/>
      <c r="N16" s="43"/>
      <c r="O16" s="41">
        <f t="shared" si="0"/>
        <v>530</v>
      </c>
      <c r="P16" s="42"/>
      <c r="Q16" s="42"/>
      <c r="R16" s="43"/>
      <c r="S16" s="44" t="s">
        <v>24</v>
      </c>
      <c r="T16" s="45"/>
      <c r="U16" s="45"/>
      <c r="V16" s="45"/>
      <c r="W16" s="45"/>
      <c r="X16" s="45"/>
      <c r="Y16" s="45"/>
      <c r="Z16" s="46"/>
      <c r="AA16" s="41">
        <v>62</v>
      </c>
      <c r="AB16" s="42"/>
      <c r="AC16" s="42"/>
      <c r="AD16" s="43"/>
      <c r="AE16" s="41">
        <v>51</v>
      </c>
      <c r="AF16" s="42"/>
      <c r="AG16" s="42"/>
      <c r="AH16" s="43"/>
      <c r="AI16" s="42">
        <v>62</v>
      </c>
      <c r="AJ16" s="42"/>
      <c r="AK16" s="42"/>
      <c r="AL16" s="43"/>
      <c r="AM16" s="58">
        <f t="shared" si="1"/>
        <v>113</v>
      </c>
      <c r="AN16" s="58"/>
      <c r="AO16" s="58"/>
      <c r="AP16" s="58"/>
      <c r="AR16" s="7"/>
    </row>
    <row r="17" spans="2:47" s="8" customFormat="1" ht="22.5" customHeight="1">
      <c r="B17" s="44" t="s">
        <v>25</v>
      </c>
      <c r="C17" s="45"/>
      <c r="D17" s="45"/>
      <c r="E17" s="46"/>
      <c r="F17" s="41">
        <v>96</v>
      </c>
      <c r="G17" s="42"/>
      <c r="H17" s="43"/>
      <c r="I17" s="41">
        <v>135</v>
      </c>
      <c r="J17" s="42"/>
      <c r="K17" s="43"/>
      <c r="L17" s="41">
        <v>171</v>
      </c>
      <c r="M17" s="42"/>
      <c r="N17" s="43"/>
      <c r="O17" s="41">
        <f t="shared" si="0"/>
        <v>306</v>
      </c>
      <c r="P17" s="42"/>
      <c r="Q17" s="42"/>
      <c r="R17" s="43"/>
      <c r="S17" s="44" t="s">
        <v>26</v>
      </c>
      <c r="T17" s="45"/>
      <c r="U17" s="45"/>
      <c r="V17" s="45"/>
      <c r="W17" s="45"/>
      <c r="X17" s="45"/>
      <c r="Y17" s="45"/>
      <c r="Z17" s="46"/>
      <c r="AA17" s="41">
        <v>286</v>
      </c>
      <c r="AB17" s="42"/>
      <c r="AC17" s="42"/>
      <c r="AD17" s="43"/>
      <c r="AE17" s="41">
        <v>247</v>
      </c>
      <c r="AF17" s="42"/>
      <c r="AG17" s="42"/>
      <c r="AH17" s="43"/>
      <c r="AI17" s="42">
        <v>325</v>
      </c>
      <c r="AJ17" s="42"/>
      <c r="AK17" s="42"/>
      <c r="AL17" s="43"/>
      <c r="AM17" s="58">
        <f t="shared" si="1"/>
        <v>572</v>
      </c>
      <c r="AN17" s="58"/>
      <c r="AO17" s="58"/>
      <c r="AP17" s="58"/>
      <c r="AR17" s="7"/>
    </row>
    <row r="18" spans="2:47" s="8" customFormat="1" ht="22.5" customHeight="1">
      <c r="B18" s="44" t="s">
        <v>27</v>
      </c>
      <c r="C18" s="45"/>
      <c r="D18" s="45"/>
      <c r="E18" s="46"/>
      <c r="F18" s="41">
        <v>158</v>
      </c>
      <c r="G18" s="42"/>
      <c r="H18" s="43"/>
      <c r="I18" s="41">
        <v>202</v>
      </c>
      <c r="J18" s="42"/>
      <c r="K18" s="43"/>
      <c r="L18" s="41">
        <v>212</v>
      </c>
      <c r="M18" s="42"/>
      <c r="N18" s="43"/>
      <c r="O18" s="41">
        <f t="shared" si="0"/>
        <v>414</v>
      </c>
      <c r="P18" s="42"/>
      <c r="Q18" s="42"/>
      <c r="R18" s="43"/>
      <c r="S18" s="44" t="s">
        <v>28</v>
      </c>
      <c r="T18" s="45"/>
      <c r="U18" s="45"/>
      <c r="V18" s="45"/>
      <c r="W18" s="45"/>
      <c r="X18" s="45"/>
      <c r="Y18" s="45"/>
      <c r="Z18" s="46"/>
      <c r="AA18" s="41">
        <v>253</v>
      </c>
      <c r="AB18" s="42"/>
      <c r="AC18" s="42"/>
      <c r="AD18" s="43"/>
      <c r="AE18" s="41">
        <v>197</v>
      </c>
      <c r="AF18" s="42"/>
      <c r="AG18" s="42"/>
      <c r="AH18" s="43"/>
      <c r="AI18" s="42">
        <v>237</v>
      </c>
      <c r="AJ18" s="42"/>
      <c r="AK18" s="42"/>
      <c r="AL18" s="43"/>
      <c r="AM18" s="58">
        <f t="shared" si="1"/>
        <v>434</v>
      </c>
      <c r="AN18" s="58"/>
      <c r="AO18" s="58"/>
      <c r="AP18" s="58"/>
      <c r="AR18" s="7"/>
    </row>
    <row r="19" spans="2:47" s="8" customFormat="1" ht="22.5" customHeight="1">
      <c r="B19" s="44" t="s">
        <v>29</v>
      </c>
      <c r="C19" s="45"/>
      <c r="D19" s="45"/>
      <c r="E19" s="46"/>
      <c r="F19" s="41">
        <v>166</v>
      </c>
      <c r="G19" s="42"/>
      <c r="H19" s="43"/>
      <c r="I19" s="41">
        <v>161</v>
      </c>
      <c r="J19" s="42"/>
      <c r="K19" s="43"/>
      <c r="L19" s="41">
        <v>184</v>
      </c>
      <c r="M19" s="42"/>
      <c r="N19" s="43"/>
      <c r="O19" s="41">
        <f t="shared" si="0"/>
        <v>345</v>
      </c>
      <c r="P19" s="42"/>
      <c r="Q19" s="42"/>
      <c r="R19" s="43"/>
      <c r="S19" s="44" t="s">
        <v>30</v>
      </c>
      <c r="T19" s="45"/>
      <c r="U19" s="45"/>
      <c r="V19" s="45"/>
      <c r="W19" s="45"/>
      <c r="X19" s="45"/>
      <c r="Y19" s="45"/>
      <c r="Z19" s="46"/>
      <c r="AA19" s="41">
        <v>80</v>
      </c>
      <c r="AB19" s="42"/>
      <c r="AC19" s="42"/>
      <c r="AD19" s="43"/>
      <c r="AE19" s="41">
        <v>64</v>
      </c>
      <c r="AF19" s="42"/>
      <c r="AG19" s="42"/>
      <c r="AH19" s="43"/>
      <c r="AI19" s="42">
        <v>78</v>
      </c>
      <c r="AJ19" s="42"/>
      <c r="AK19" s="42"/>
      <c r="AL19" s="43"/>
      <c r="AM19" s="58">
        <f t="shared" si="1"/>
        <v>142</v>
      </c>
      <c r="AN19" s="58"/>
      <c r="AO19" s="58"/>
      <c r="AP19" s="58"/>
      <c r="AR19" s="7"/>
    </row>
    <row r="20" spans="2:47" s="8" customFormat="1" ht="22.5" customHeight="1">
      <c r="B20" s="44" t="s">
        <v>31</v>
      </c>
      <c r="C20" s="45"/>
      <c r="D20" s="45"/>
      <c r="E20" s="46"/>
      <c r="F20" s="41">
        <v>80</v>
      </c>
      <c r="G20" s="42"/>
      <c r="H20" s="43"/>
      <c r="I20" s="41">
        <v>82</v>
      </c>
      <c r="J20" s="42"/>
      <c r="K20" s="43"/>
      <c r="L20" s="41">
        <v>75</v>
      </c>
      <c r="M20" s="42"/>
      <c r="N20" s="43"/>
      <c r="O20" s="41">
        <f t="shared" si="0"/>
        <v>157</v>
      </c>
      <c r="P20" s="42"/>
      <c r="Q20" s="42"/>
      <c r="R20" s="43"/>
      <c r="S20" s="44" t="s">
        <v>32</v>
      </c>
      <c r="T20" s="45"/>
      <c r="U20" s="45"/>
      <c r="V20" s="45"/>
      <c r="W20" s="45"/>
      <c r="X20" s="45"/>
      <c r="Y20" s="45"/>
      <c r="Z20" s="46"/>
      <c r="AA20" s="41">
        <v>131</v>
      </c>
      <c r="AB20" s="42"/>
      <c r="AC20" s="42"/>
      <c r="AD20" s="43"/>
      <c r="AE20" s="41">
        <v>117</v>
      </c>
      <c r="AF20" s="42"/>
      <c r="AG20" s="42"/>
      <c r="AH20" s="43"/>
      <c r="AI20" s="42">
        <v>161</v>
      </c>
      <c r="AJ20" s="42"/>
      <c r="AK20" s="42"/>
      <c r="AL20" s="43"/>
      <c r="AM20" s="58">
        <f t="shared" si="1"/>
        <v>278</v>
      </c>
      <c r="AN20" s="58"/>
      <c r="AO20" s="58"/>
      <c r="AP20" s="58"/>
      <c r="AR20" s="7"/>
    </row>
    <row r="21" spans="2:47" s="8" customFormat="1" ht="22.5" customHeight="1">
      <c r="B21" s="44" t="s">
        <v>33</v>
      </c>
      <c r="C21" s="45"/>
      <c r="D21" s="45"/>
      <c r="E21" s="46"/>
      <c r="F21" s="41">
        <v>68</v>
      </c>
      <c r="G21" s="42"/>
      <c r="H21" s="43"/>
      <c r="I21" s="41">
        <v>48</v>
      </c>
      <c r="J21" s="42"/>
      <c r="K21" s="43"/>
      <c r="L21" s="41">
        <v>66</v>
      </c>
      <c r="M21" s="42"/>
      <c r="N21" s="43"/>
      <c r="O21" s="41">
        <f t="shared" si="0"/>
        <v>114</v>
      </c>
      <c r="P21" s="42"/>
      <c r="Q21" s="42"/>
      <c r="R21" s="43"/>
      <c r="S21" s="44" t="s">
        <v>34</v>
      </c>
      <c r="T21" s="45"/>
      <c r="U21" s="45"/>
      <c r="V21" s="45"/>
      <c r="W21" s="45"/>
      <c r="X21" s="45"/>
      <c r="Y21" s="45"/>
      <c r="Z21" s="46"/>
      <c r="AA21" s="41">
        <v>148</v>
      </c>
      <c r="AB21" s="42"/>
      <c r="AC21" s="42"/>
      <c r="AD21" s="43"/>
      <c r="AE21" s="41">
        <v>144</v>
      </c>
      <c r="AF21" s="42"/>
      <c r="AG21" s="42"/>
      <c r="AH21" s="43"/>
      <c r="AI21" s="42">
        <v>159</v>
      </c>
      <c r="AJ21" s="42"/>
      <c r="AK21" s="42"/>
      <c r="AL21" s="43"/>
      <c r="AM21" s="58">
        <f t="shared" si="1"/>
        <v>303</v>
      </c>
      <c r="AN21" s="58"/>
      <c r="AO21" s="58"/>
      <c r="AP21" s="58"/>
      <c r="AR21" s="7"/>
    </row>
    <row r="22" spans="2:47" s="8" customFormat="1" ht="22.5" customHeight="1">
      <c r="B22" s="44" t="s">
        <v>35</v>
      </c>
      <c r="C22" s="45"/>
      <c r="D22" s="45"/>
      <c r="E22" s="46"/>
      <c r="F22" s="41">
        <v>45</v>
      </c>
      <c r="G22" s="42"/>
      <c r="H22" s="43"/>
      <c r="I22" s="41">
        <v>41</v>
      </c>
      <c r="J22" s="42"/>
      <c r="K22" s="43"/>
      <c r="L22" s="41">
        <v>45</v>
      </c>
      <c r="M22" s="42"/>
      <c r="N22" s="43"/>
      <c r="O22" s="41">
        <f t="shared" si="0"/>
        <v>86</v>
      </c>
      <c r="P22" s="42"/>
      <c r="Q22" s="42"/>
      <c r="R22" s="43"/>
      <c r="S22" s="44" t="s">
        <v>36</v>
      </c>
      <c r="T22" s="45"/>
      <c r="U22" s="45"/>
      <c r="V22" s="45"/>
      <c r="W22" s="45"/>
      <c r="X22" s="45"/>
      <c r="Y22" s="45"/>
      <c r="Z22" s="46"/>
      <c r="AA22" s="41">
        <v>261</v>
      </c>
      <c r="AB22" s="42"/>
      <c r="AC22" s="42"/>
      <c r="AD22" s="43"/>
      <c r="AE22" s="41">
        <v>283</v>
      </c>
      <c r="AF22" s="42"/>
      <c r="AG22" s="42"/>
      <c r="AH22" s="43"/>
      <c r="AI22" s="42">
        <v>332</v>
      </c>
      <c r="AJ22" s="42"/>
      <c r="AK22" s="42"/>
      <c r="AL22" s="43"/>
      <c r="AM22" s="58">
        <f t="shared" si="1"/>
        <v>615</v>
      </c>
      <c r="AN22" s="58"/>
      <c r="AO22" s="58"/>
      <c r="AP22" s="58"/>
      <c r="AR22" s="7"/>
    </row>
    <row r="23" spans="2:47" s="8" customFormat="1" ht="22.5" customHeight="1">
      <c r="B23" s="44" t="s">
        <v>37</v>
      </c>
      <c r="C23" s="45"/>
      <c r="D23" s="45"/>
      <c r="E23" s="46"/>
      <c r="F23" s="41">
        <v>195</v>
      </c>
      <c r="G23" s="42"/>
      <c r="H23" s="43"/>
      <c r="I23" s="41">
        <v>180</v>
      </c>
      <c r="J23" s="42"/>
      <c r="K23" s="43"/>
      <c r="L23" s="41">
        <v>205</v>
      </c>
      <c r="M23" s="42"/>
      <c r="N23" s="43"/>
      <c r="O23" s="41">
        <f t="shared" si="0"/>
        <v>385</v>
      </c>
      <c r="P23" s="42"/>
      <c r="Q23" s="42"/>
      <c r="R23" s="43"/>
      <c r="S23" s="44" t="s">
        <v>38</v>
      </c>
      <c r="T23" s="45"/>
      <c r="U23" s="45"/>
      <c r="V23" s="45"/>
      <c r="W23" s="45"/>
      <c r="X23" s="45"/>
      <c r="Y23" s="45"/>
      <c r="Z23" s="46"/>
      <c r="AA23" s="41">
        <v>23</v>
      </c>
      <c r="AB23" s="42"/>
      <c r="AC23" s="42"/>
      <c r="AD23" s="43"/>
      <c r="AE23" s="41">
        <v>17</v>
      </c>
      <c r="AF23" s="42"/>
      <c r="AG23" s="42"/>
      <c r="AH23" s="43"/>
      <c r="AI23" s="42">
        <v>17</v>
      </c>
      <c r="AJ23" s="42"/>
      <c r="AK23" s="42"/>
      <c r="AL23" s="43"/>
      <c r="AM23" s="58">
        <f t="shared" si="1"/>
        <v>34</v>
      </c>
      <c r="AN23" s="58"/>
      <c r="AO23" s="58"/>
      <c r="AP23" s="58"/>
      <c r="AR23" s="7"/>
    </row>
    <row r="24" spans="2:47" s="8" customFormat="1" ht="22.5" customHeight="1">
      <c r="B24" s="44" t="s">
        <v>39</v>
      </c>
      <c r="C24" s="45"/>
      <c r="D24" s="45"/>
      <c r="E24" s="46"/>
      <c r="F24" s="41">
        <v>241</v>
      </c>
      <c r="G24" s="42"/>
      <c r="H24" s="43"/>
      <c r="I24" s="41">
        <v>272</v>
      </c>
      <c r="J24" s="42"/>
      <c r="K24" s="43"/>
      <c r="L24" s="41">
        <v>269</v>
      </c>
      <c r="M24" s="42"/>
      <c r="N24" s="43"/>
      <c r="O24" s="41">
        <f t="shared" si="0"/>
        <v>541</v>
      </c>
      <c r="P24" s="42"/>
      <c r="Q24" s="42"/>
      <c r="R24" s="43"/>
      <c r="S24" s="44" t="s">
        <v>40</v>
      </c>
      <c r="T24" s="45"/>
      <c r="U24" s="45"/>
      <c r="V24" s="45"/>
      <c r="W24" s="45"/>
      <c r="X24" s="45"/>
      <c r="Y24" s="45"/>
      <c r="Z24" s="46"/>
      <c r="AA24" s="41">
        <v>158</v>
      </c>
      <c r="AB24" s="42"/>
      <c r="AC24" s="42"/>
      <c r="AD24" s="43"/>
      <c r="AE24" s="41">
        <v>158</v>
      </c>
      <c r="AF24" s="42"/>
      <c r="AG24" s="42"/>
      <c r="AH24" s="43"/>
      <c r="AI24" s="42">
        <v>176</v>
      </c>
      <c r="AJ24" s="42"/>
      <c r="AK24" s="42"/>
      <c r="AL24" s="43"/>
      <c r="AM24" s="58">
        <f t="shared" si="1"/>
        <v>334</v>
      </c>
      <c r="AN24" s="58"/>
      <c r="AO24" s="58"/>
      <c r="AP24" s="58"/>
      <c r="AR24" s="7"/>
    </row>
    <row r="25" spans="2:47" s="8" customFormat="1" ht="22.5" customHeight="1">
      <c r="B25" s="44" t="s">
        <v>41</v>
      </c>
      <c r="C25" s="45"/>
      <c r="D25" s="45"/>
      <c r="E25" s="46"/>
      <c r="F25" s="41">
        <v>210</v>
      </c>
      <c r="G25" s="42"/>
      <c r="H25" s="43"/>
      <c r="I25" s="41">
        <v>210</v>
      </c>
      <c r="J25" s="42"/>
      <c r="K25" s="43"/>
      <c r="L25" s="41">
        <v>232</v>
      </c>
      <c r="M25" s="42"/>
      <c r="N25" s="43"/>
      <c r="O25" s="41">
        <f t="shared" si="0"/>
        <v>442</v>
      </c>
      <c r="P25" s="42"/>
      <c r="Q25" s="42"/>
      <c r="R25" s="43"/>
      <c r="S25" s="44" t="s">
        <v>42</v>
      </c>
      <c r="T25" s="45"/>
      <c r="U25" s="45"/>
      <c r="V25" s="45"/>
      <c r="W25" s="45"/>
      <c r="X25" s="45"/>
      <c r="Y25" s="45"/>
      <c r="Z25" s="46"/>
      <c r="AA25" s="41">
        <v>242</v>
      </c>
      <c r="AB25" s="42"/>
      <c r="AC25" s="42"/>
      <c r="AD25" s="43"/>
      <c r="AE25" s="41">
        <v>203</v>
      </c>
      <c r="AF25" s="42"/>
      <c r="AG25" s="42"/>
      <c r="AH25" s="43"/>
      <c r="AI25" s="42">
        <v>207</v>
      </c>
      <c r="AJ25" s="42"/>
      <c r="AK25" s="42"/>
      <c r="AL25" s="43"/>
      <c r="AM25" s="58">
        <f t="shared" si="1"/>
        <v>410</v>
      </c>
      <c r="AN25" s="58"/>
      <c r="AO25" s="58"/>
      <c r="AP25" s="58"/>
      <c r="AR25" s="7"/>
    </row>
    <row r="26" spans="2:47" s="8" customFormat="1" ht="22.5" customHeight="1">
      <c r="B26" s="44" t="s">
        <v>43</v>
      </c>
      <c r="C26" s="45"/>
      <c r="D26" s="45"/>
      <c r="E26" s="46"/>
      <c r="F26" s="41">
        <v>170</v>
      </c>
      <c r="G26" s="42"/>
      <c r="H26" s="43"/>
      <c r="I26" s="41">
        <v>170</v>
      </c>
      <c r="J26" s="42"/>
      <c r="K26" s="43"/>
      <c r="L26" s="41">
        <v>206</v>
      </c>
      <c r="M26" s="42"/>
      <c r="N26" s="43"/>
      <c r="O26" s="41">
        <f t="shared" si="0"/>
        <v>376</v>
      </c>
      <c r="P26" s="42"/>
      <c r="Q26" s="42"/>
      <c r="R26" s="43"/>
      <c r="S26" s="44" t="s">
        <v>44</v>
      </c>
      <c r="T26" s="45"/>
      <c r="U26" s="45"/>
      <c r="V26" s="45"/>
      <c r="W26" s="45"/>
      <c r="X26" s="45"/>
      <c r="Y26" s="45"/>
      <c r="Z26" s="46"/>
      <c r="AA26" s="41">
        <v>170</v>
      </c>
      <c r="AB26" s="42"/>
      <c r="AC26" s="42"/>
      <c r="AD26" s="43"/>
      <c r="AE26" s="41">
        <v>163</v>
      </c>
      <c r="AF26" s="42"/>
      <c r="AG26" s="42"/>
      <c r="AH26" s="43"/>
      <c r="AI26" s="42">
        <v>170</v>
      </c>
      <c r="AJ26" s="42"/>
      <c r="AK26" s="42"/>
      <c r="AL26" s="43"/>
      <c r="AM26" s="58">
        <f t="shared" si="1"/>
        <v>333</v>
      </c>
      <c r="AN26" s="58"/>
      <c r="AO26" s="58"/>
      <c r="AP26" s="58"/>
      <c r="AR26" s="7"/>
    </row>
    <row r="27" spans="2:47" s="8" customFormat="1" ht="22.5" customHeight="1">
      <c r="B27" s="44" t="s">
        <v>45</v>
      </c>
      <c r="C27" s="45"/>
      <c r="D27" s="45"/>
      <c r="E27" s="46"/>
      <c r="F27" s="41">
        <v>150</v>
      </c>
      <c r="G27" s="42"/>
      <c r="H27" s="43"/>
      <c r="I27" s="41">
        <v>156</v>
      </c>
      <c r="J27" s="42"/>
      <c r="K27" s="43"/>
      <c r="L27" s="41">
        <v>178</v>
      </c>
      <c r="M27" s="42"/>
      <c r="N27" s="43"/>
      <c r="O27" s="41">
        <f t="shared" si="0"/>
        <v>334</v>
      </c>
      <c r="P27" s="42"/>
      <c r="Q27" s="42"/>
      <c r="R27" s="43"/>
      <c r="S27" s="44" t="s">
        <v>46</v>
      </c>
      <c r="T27" s="45"/>
      <c r="U27" s="45"/>
      <c r="V27" s="45"/>
      <c r="W27" s="45"/>
      <c r="X27" s="45"/>
      <c r="Y27" s="45"/>
      <c r="Z27" s="46"/>
      <c r="AA27" s="41">
        <v>197</v>
      </c>
      <c r="AB27" s="42"/>
      <c r="AC27" s="42"/>
      <c r="AD27" s="43"/>
      <c r="AE27" s="41">
        <v>181</v>
      </c>
      <c r="AF27" s="42"/>
      <c r="AG27" s="42"/>
      <c r="AH27" s="43"/>
      <c r="AI27" s="42">
        <v>166</v>
      </c>
      <c r="AJ27" s="42"/>
      <c r="AK27" s="42"/>
      <c r="AL27" s="43"/>
      <c r="AM27" s="58">
        <f t="shared" si="1"/>
        <v>347</v>
      </c>
      <c r="AN27" s="58"/>
      <c r="AO27" s="58"/>
      <c r="AP27" s="58"/>
      <c r="AR27" s="7"/>
    </row>
    <row r="28" spans="2:47" s="8" customFormat="1" ht="22.5" customHeight="1">
      <c r="B28" s="44" t="s">
        <v>47</v>
      </c>
      <c r="C28" s="45"/>
      <c r="D28" s="45"/>
      <c r="E28" s="46"/>
      <c r="F28" s="41">
        <v>71</v>
      </c>
      <c r="G28" s="42"/>
      <c r="H28" s="43"/>
      <c r="I28" s="41">
        <v>69</v>
      </c>
      <c r="J28" s="42"/>
      <c r="K28" s="43"/>
      <c r="L28" s="41">
        <v>82</v>
      </c>
      <c r="M28" s="42"/>
      <c r="N28" s="43"/>
      <c r="O28" s="41">
        <f t="shared" si="0"/>
        <v>151</v>
      </c>
      <c r="P28" s="42"/>
      <c r="Q28" s="42"/>
      <c r="R28" s="43"/>
      <c r="S28" s="44" t="s">
        <v>48</v>
      </c>
      <c r="T28" s="45"/>
      <c r="U28" s="45"/>
      <c r="V28" s="45"/>
      <c r="W28" s="45"/>
      <c r="X28" s="45"/>
      <c r="Y28" s="45"/>
      <c r="Z28" s="46"/>
      <c r="AA28" s="41">
        <v>241</v>
      </c>
      <c r="AB28" s="42"/>
      <c r="AC28" s="42"/>
      <c r="AD28" s="43"/>
      <c r="AE28" s="41">
        <v>216</v>
      </c>
      <c r="AF28" s="42"/>
      <c r="AG28" s="42"/>
      <c r="AH28" s="43"/>
      <c r="AI28" s="42">
        <v>252</v>
      </c>
      <c r="AJ28" s="42"/>
      <c r="AK28" s="42"/>
      <c r="AL28" s="43"/>
      <c r="AM28" s="58">
        <f t="shared" si="1"/>
        <v>468</v>
      </c>
      <c r="AN28" s="58"/>
      <c r="AO28" s="58"/>
      <c r="AP28" s="58"/>
      <c r="AR28" s="24"/>
      <c r="AS28" s="24" t="s">
        <v>49</v>
      </c>
      <c r="AT28" s="24" t="s">
        <v>50</v>
      </c>
      <c r="AU28" s="24" t="s">
        <v>51</v>
      </c>
    </row>
    <row r="29" spans="2:47" s="8" customFormat="1" ht="22.5" customHeight="1">
      <c r="B29" s="44" t="s">
        <v>52</v>
      </c>
      <c r="C29" s="45"/>
      <c r="D29" s="45"/>
      <c r="E29" s="46"/>
      <c r="F29" s="41">
        <v>91</v>
      </c>
      <c r="G29" s="42"/>
      <c r="H29" s="43"/>
      <c r="I29" s="41">
        <v>86</v>
      </c>
      <c r="J29" s="42"/>
      <c r="K29" s="43"/>
      <c r="L29" s="41">
        <v>111</v>
      </c>
      <c r="M29" s="42"/>
      <c r="N29" s="43"/>
      <c r="O29" s="41">
        <f t="shared" si="0"/>
        <v>197</v>
      </c>
      <c r="P29" s="42"/>
      <c r="Q29" s="42"/>
      <c r="R29" s="43"/>
      <c r="S29" s="44" t="s">
        <v>53</v>
      </c>
      <c r="T29" s="45"/>
      <c r="U29" s="45"/>
      <c r="V29" s="45"/>
      <c r="W29" s="45"/>
      <c r="X29" s="45"/>
      <c r="Y29" s="45"/>
      <c r="Z29" s="46"/>
      <c r="AA29" s="41">
        <v>206</v>
      </c>
      <c r="AB29" s="42"/>
      <c r="AC29" s="42"/>
      <c r="AD29" s="43"/>
      <c r="AE29" s="41">
        <v>229</v>
      </c>
      <c r="AF29" s="42"/>
      <c r="AG29" s="42"/>
      <c r="AH29" s="43"/>
      <c r="AI29" s="42">
        <v>192</v>
      </c>
      <c r="AJ29" s="42"/>
      <c r="AK29" s="42"/>
      <c r="AL29" s="43"/>
      <c r="AM29" s="58">
        <f t="shared" si="1"/>
        <v>421</v>
      </c>
      <c r="AN29" s="58"/>
      <c r="AO29" s="58"/>
      <c r="AP29" s="58"/>
      <c r="AR29" s="24" t="s">
        <v>1</v>
      </c>
      <c r="AS29" s="9">
        <f>AE31</f>
        <v>13418</v>
      </c>
      <c r="AT29" s="9">
        <v>4078</v>
      </c>
      <c r="AU29" s="10">
        <f>IF(OR(AS29=0,AT29=0),"",ROUNDDOWN(AT29/AS29,4))</f>
        <v>0.3039</v>
      </c>
    </row>
    <row r="30" spans="2:47" s="8" customFormat="1" ht="22.5" customHeight="1">
      <c r="B30" s="44" t="s">
        <v>54</v>
      </c>
      <c r="C30" s="45"/>
      <c r="D30" s="45"/>
      <c r="E30" s="46"/>
      <c r="F30" s="41">
        <v>1514</v>
      </c>
      <c r="G30" s="42"/>
      <c r="H30" s="43"/>
      <c r="I30" s="41">
        <v>1666</v>
      </c>
      <c r="J30" s="42"/>
      <c r="K30" s="43"/>
      <c r="L30" s="41">
        <v>1776</v>
      </c>
      <c r="M30" s="42"/>
      <c r="N30" s="43"/>
      <c r="O30" s="41">
        <f t="shared" si="0"/>
        <v>3442</v>
      </c>
      <c r="P30" s="42"/>
      <c r="Q30" s="42"/>
      <c r="R30" s="43"/>
      <c r="S30" s="44" t="s">
        <v>55</v>
      </c>
      <c r="T30" s="45"/>
      <c r="U30" s="45"/>
      <c r="V30" s="45"/>
      <c r="W30" s="45"/>
      <c r="X30" s="45"/>
      <c r="Y30" s="45"/>
      <c r="Z30" s="46"/>
      <c r="AA30" s="41">
        <v>44</v>
      </c>
      <c r="AB30" s="42"/>
      <c r="AC30" s="42"/>
      <c r="AD30" s="43"/>
      <c r="AE30" s="41">
        <v>52</v>
      </c>
      <c r="AF30" s="42"/>
      <c r="AG30" s="42"/>
      <c r="AH30" s="43"/>
      <c r="AI30" s="42">
        <v>46</v>
      </c>
      <c r="AJ30" s="42"/>
      <c r="AK30" s="42"/>
      <c r="AL30" s="43"/>
      <c r="AM30" s="58">
        <f t="shared" si="1"/>
        <v>98</v>
      </c>
      <c r="AN30" s="58"/>
      <c r="AO30" s="58"/>
      <c r="AP30" s="58"/>
      <c r="AR30" s="24" t="s">
        <v>3</v>
      </c>
      <c r="AS30" s="9">
        <f>AI31</f>
        <v>14828</v>
      </c>
      <c r="AT30" s="9">
        <v>5740</v>
      </c>
      <c r="AU30" s="10">
        <f>IF(OR(AS30=0,AT30=0),"",ROUNDDOWN(AT30/AS30,4))</f>
        <v>0.3871</v>
      </c>
    </row>
    <row r="31" spans="2:47" s="8" customFormat="1" ht="22.5" customHeight="1">
      <c r="B31" s="44" t="s">
        <v>56</v>
      </c>
      <c r="C31" s="45"/>
      <c r="D31" s="45"/>
      <c r="E31" s="46"/>
      <c r="F31" s="41">
        <v>559</v>
      </c>
      <c r="G31" s="42"/>
      <c r="H31" s="43"/>
      <c r="I31" s="41">
        <v>620</v>
      </c>
      <c r="J31" s="42"/>
      <c r="K31" s="43"/>
      <c r="L31" s="41">
        <v>697</v>
      </c>
      <c r="M31" s="42"/>
      <c r="N31" s="43"/>
      <c r="O31" s="41">
        <f t="shared" si="0"/>
        <v>1317</v>
      </c>
      <c r="P31" s="42"/>
      <c r="Q31" s="42"/>
      <c r="R31" s="43"/>
      <c r="S31" s="44" t="s">
        <v>57</v>
      </c>
      <c r="T31" s="45"/>
      <c r="U31" s="45"/>
      <c r="V31" s="45"/>
      <c r="W31" s="45"/>
      <c r="X31" s="45"/>
      <c r="Y31" s="45"/>
      <c r="Z31" s="46"/>
      <c r="AA31" s="64">
        <f>SUM(F8:H32,AA8:AD30)</f>
        <v>12817</v>
      </c>
      <c r="AB31" s="42"/>
      <c r="AC31" s="42"/>
      <c r="AD31" s="43"/>
      <c r="AE31" s="41">
        <f>SUM(I8:K32,AE8:AH30)</f>
        <v>13418</v>
      </c>
      <c r="AF31" s="42"/>
      <c r="AG31" s="42"/>
      <c r="AH31" s="43"/>
      <c r="AI31" s="41">
        <f>SUM(L8:N32,AI8:AL30)</f>
        <v>14828</v>
      </c>
      <c r="AJ31" s="42"/>
      <c r="AK31" s="42"/>
      <c r="AL31" s="43"/>
      <c r="AM31" s="58">
        <f>AE31+AI31</f>
        <v>28246</v>
      </c>
      <c r="AN31" s="58"/>
      <c r="AO31" s="58"/>
      <c r="AP31" s="58"/>
      <c r="AR31" s="24" t="s">
        <v>4</v>
      </c>
      <c r="AS31" s="9">
        <f>AM31</f>
        <v>28246</v>
      </c>
      <c r="AT31" s="9">
        <f>AT29+AT30</f>
        <v>9818</v>
      </c>
      <c r="AU31" s="10">
        <f>IF(OR(AS31=0,AT31=0),"",ROUNDDOWN(AT31/AS31,4))</f>
        <v>0.34749999999999998</v>
      </c>
    </row>
    <row r="32" spans="2:47" s="8" customFormat="1" ht="22.5" customHeight="1">
      <c r="B32" s="65" t="s">
        <v>58</v>
      </c>
      <c r="C32" s="66"/>
      <c r="D32" s="66"/>
      <c r="E32" s="67"/>
      <c r="F32" s="59">
        <v>474</v>
      </c>
      <c r="G32" s="60"/>
      <c r="H32" s="61"/>
      <c r="I32" s="59">
        <v>493</v>
      </c>
      <c r="J32" s="60"/>
      <c r="K32" s="61"/>
      <c r="L32" s="59">
        <v>545</v>
      </c>
      <c r="M32" s="60"/>
      <c r="N32" s="61"/>
      <c r="O32" s="59">
        <f t="shared" si="0"/>
        <v>1038</v>
      </c>
      <c r="P32" s="60"/>
      <c r="Q32" s="60"/>
      <c r="R32" s="61"/>
      <c r="S32" s="65"/>
      <c r="T32" s="66"/>
      <c r="U32" s="66"/>
      <c r="V32" s="66"/>
      <c r="W32" s="66"/>
      <c r="X32" s="66"/>
      <c r="Y32" s="66"/>
      <c r="Z32" s="67"/>
      <c r="AA32" s="59"/>
      <c r="AB32" s="60"/>
      <c r="AC32" s="60"/>
      <c r="AD32" s="61"/>
      <c r="AE32" s="59"/>
      <c r="AF32" s="60"/>
      <c r="AG32" s="60"/>
      <c r="AH32" s="61"/>
      <c r="AI32" s="62"/>
      <c r="AJ32" s="62"/>
      <c r="AK32" s="62"/>
      <c r="AL32" s="62"/>
      <c r="AM32" s="62"/>
      <c r="AN32" s="62"/>
      <c r="AO32" s="62"/>
      <c r="AP32" s="62"/>
      <c r="AR32" s="7"/>
    </row>
    <row r="33" spans="3:39" ht="15.75" customHeight="1"/>
    <row r="34" spans="3:39" ht="18.75" customHeight="1">
      <c r="D34" s="22" t="s">
        <v>59</v>
      </c>
      <c r="E34" s="70" t="s">
        <v>132</v>
      </c>
      <c r="F34" s="70"/>
      <c r="G34" s="1" t="s">
        <v>2</v>
      </c>
      <c r="L34" s="1" t="s">
        <v>60</v>
      </c>
      <c r="O34" s="69" t="s">
        <v>131</v>
      </c>
      <c r="P34" s="69"/>
      <c r="Q34" s="69"/>
      <c r="R34" s="69"/>
      <c r="S34" s="1" t="s">
        <v>2</v>
      </c>
      <c r="AG34" s="22" t="s">
        <v>61</v>
      </c>
      <c r="AH34" s="47">
        <f>AT31</f>
        <v>9818</v>
      </c>
      <c r="AI34" s="47"/>
      <c r="AJ34" s="47"/>
      <c r="AK34" s="47"/>
      <c r="AL34" s="47"/>
      <c r="AM34" s="1" t="s">
        <v>2</v>
      </c>
    </row>
    <row r="35" spans="3:39" ht="6" customHeight="1"/>
    <row r="36" spans="3:39" ht="18.75" customHeight="1">
      <c r="D36" s="22" t="s">
        <v>59</v>
      </c>
      <c r="E36" s="69" t="s">
        <v>133</v>
      </c>
      <c r="F36" s="69"/>
      <c r="G36" s="1" t="s">
        <v>62</v>
      </c>
      <c r="L36" s="1" t="s">
        <v>60</v>
      </c>
      <c r="O36" s="69" t="s">
        <v>134</v>
      </c>
      <c r="P36" s="69"/>
      <c r="Q36" s="69"/>
      <c r="R36" s="69"/>
      <c r="S36" s="1" t="s">
        <v>62</v>
      </c>
      <c r="Y36" s="1" t="s">
        <v>128</v>
      </c>
      <c r="AG36" s="22" t="s">
        <v>1</v>
      </c>
      <c r="AH36" s="47">
        <f>AT29</f>
        <v>4078</v>
      </c>
      <c r="AI36" s="47"/>
      <c r="AJ36" s="47"/>
      <c r="AK36" s="47"/>
      <c r="AL36" s="47"/>
      <c r="AM36" s="1" t="s">
        <v>2</v>
      </c>
    </row>
    <row r="37" spans="3:39" ht="6" customHeight="1">
      <c r="AG37" s="22"/>
    </row>
    <row r="38" spans="3:39" ht="18.75" customHeight="1">
      <c r="C38" s="25" t="s">
        <v>67</v>
      </c>
      <c r="AG38" s="22" t="s">
        <v>3</v>
      </c>
      <c r="AH38" s="47">
        <f>AT30</f>
        <v>5740</v>
      </c>
      <c r="AI38" s="47"/>
      <c r="AJ38" s="47"/>
      <c r="AK38" s="47"/>
      <c r="AL38" s="47"/>
      <c r="AM38" s="1" t="s">
        <v>2</v>
      </c>
    </row>
    <row r="39" spans="3:39" ht="6" customHeight="1">
      <c r="AG39" s="22"/>
    </row>
    <row r="40" spans="3:39" ht="18.75" customHeight="1">
      <c r="C40" s="12" t="s">
        <v>68</v>
      </c>
      <c r="AG40" s="22" t="s">
        <v>51</v>
      </c>
      <c r="AH40" s="68">
        <f>IF(OR(AH34=0,AM31=0),"",ROUNDDOWN(AH34/AM31*100,2))</f>
        <v>34.75</v>
      </c>
      <c r="AI40" s="68"/>
      <c r="AJ40" s="68"/>
      <c r="AK40" s="68"/>
      <c r="AL40" s="68"/>
      <c r="AM40" s="1" t="s">
        <v>129</v>
      </c>
    </row>
  </sheetData>
  <mergeCells count="283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Ｈ25.4</vt:lpstr>
      <vt:lpstr>Ｈ25.5</vt:lpstr>
      <vt:lpstr>Ｈ25.6</vt:lpstr>
      <vt:lpstr>Ｈ25.7</vt:lpstr>
      <vt:lpstr>Ｈ25.8</vt:lpstr>
      <vt:lpstr>H25.9</vt:lpstr>
      <vt:lpstr>Ｈ25.10</vt:lpstr>
      <vt:lpstr>Ｈ25.11</vt:lpstr>
      <vt:lpstr>Ｈ25.12</vt:lpstr>
      <vt:lpstr>Ｈ26.1</vt:lpstr>
      <vt:lpstr>Ｈ26.2</vt:lpstr>
      <vt:lpstr>Ｈ26.3</vt:lpstr>
      <vt:lpstr>Ｈ25.10!Print_Area</vt:lpstr>
      <vt:lpstr>Ｈ25.11!Print_Area</vt:lpstr>
      <vt:lpstr>Ｈ25.12!Print_Area</vt:lpstr>
      <vt:lpstr>Ｈ25.4!Print_Area</vt:lpstr>
      <vt:lpstr>Ｈ25.5!Print_Area</vt:lpstr>
      <vt:lpstr>Ｈ25.6!Print_Area</vt:lpstr>
      <vt:lpstr>Ｈ25.7!Print_Area</vt:lpstr>
      <vt:lpstr>Ｈ25.8!Print_Area</vt:lpstr>
      <vt:lpstr>H25.9!Print_Area</vt:lpstr>
      <vt:lpstr>Ｈ26.1!Print_Area</vt:lpstr>
      <vt:lpstr>Ｈ26.2!Print_Area</vt:lpstr>
      <vt:lpstr>Ｈ26.3!Print_Area</vt:lpstr>
    </vt:vector>
  </TitlesOfParts>
  <Company>竹原市　市民生活課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PC0801</dc:creator>
  <cp:lastModifiedBy>竹原市</cp:lastModifiedBy>
  <cp:lastPrinted>2014-04-02T11:32:22Z</cp:lastPrinted>
  <dcterms:created xsi:type="dcterms:W3CDTF">2006-05-10T06:46:45Z</dcterms:created>
  <dcterms:modified xsi:type="dcterms:W3CDTF">2015-10-09T02:24:14Z</dcterms:modified>
</cp:coreProperties>
</file>