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令和５年度\14 竹原市統計書Ｒ５\03-★R5統計書HP掲載用\"/>
    </mc:Choice>
  </mc:AlternateContent>
  <bookViews>
    <workbookView xWindow="-168" yWindow="-420" windowWidth="15528" windowHeight="7956" tabRatio="800"/>
  </bookViews>
  <sheets>
    <sheet name="人口・世帯数の推移" sheetId="2" r:id="rId1"/>
    <sheet name="町別人口・世帯数" sheetId="3" r:id="rId2"/>
    <sheet name="年齢５歳階級別人口" sheetId="1" r:id="rId3"/>
    <sheet name="住基人口の推移・国籍別外国人数" sheetId="4" r:id="rId4"/>
    <sheet name="人口動態" sheetId="5" r:id="rId5"/>
    <sheet name="ＤＩＤ・世帯の種類・住宅の種類" sheetId="7" r:id="rId6"/>
    <sheet name="従業地・通学地別１５歳以上就業者及び通学者" sheetId="6" r:id="rId7"/>
  </sheets>
  <calcPr calcId="162913"/>
</workbook>
</file>

<file path=xl/calcChain.xml><?xml version="1.0" encoding="utf-8"?>
<calcChain xmlns="http://schemas.openxmlformats.org/spreadsheetml/2006/main">
  <c r="C24" i="5" l="1"/>
  <c r="G24" i="5"/>
  <c r="K24" i="5"/>
  <c r="I42" i="7" l="1"/>
  <c r="I43" i="7"/>
  <c r="I44" i="7"/>
  <c r="I45" i="7"/>
  <c r="I46" i="7"/>
  <c r="I47" i="7"/>
  <c r="I48" i="7"/>
  <c r="I49" i="7"/>
  <c r="I41" i="7"/>
  <c r="G43" i="7"/>
  <c r="G42" i="7" s="1"/>
  <c r="G41" i="7" s="1"/>
  <c r="G33" i="7"/>
  <c r="G32" i="7"/>
  <c r="E32" i="7"/>
  <c r="G31" i="7"/>
  <c r="E31" i="7"/>
  <c r="G30" i="7"/>
  <c r="G29" i="7"/>
  <c r="E29" i="7"/>
  <c r="G28" i="7"/>
  <c r="E28" i="7"/>
  <c r="G27" i="7"/>
  <c r="E27" i="7"/>
  <c r="G26" i="7"/>
  <c r="E26" i="7"/>
  <c r="G25" i="7"/>
  <c r="E25" i="7"/>
  <c r="G24" i="7"/>
  <c r="E24" i="7"/>
  <c r="G23" i="7"/>
  <c r="E23" i="7"/>
  <c r="G22" i="7"/>
  <c r="E22" i="7"/>
  <c r="J31" i="1"/>
  <c r="I31" i="1"/>
  <c r="H14" i="1"/>
  <c r="H15" i="1"/>
  <c r="H16" i="1"/>
  <c r="H17" i="1"/>
  <c r="H18" i="1"/>
  <c r="H20" i="1"/>
  <c r="H21" i="1"/>
  <c r="H22" i="1"/>
  <c r="H23" i="1"/>
  <c r="H24" i="1"/>
  <c r="H25" i="1"/>
  <c r="H9" i="1"/>
  <c r="H10" i="1"/>
  <c r="H11" i="1"/>
  <c r="H12" i="1"/>
  <c r="H8" i="1"/>
  <c r="E25" i="1"/>
  <c r="B25" i="1"/>
  <c r="E24" i="1"/>
  <c r="B24" i="1"/>
  <c r="E23" i="1"/>
  <c r="B23" i="1"/>
  <c r="E22" i="1"/>
  <c r="B22" i="1"/>
  <c r="E21" i="1"/>
  <c r="B21" i="1"/>
  <c r="E20" i="1"/>
  <c r="B20" i="1"/>
  <c r="E18" i="1"/>
  <c r="B18" i="1"/>
  <c r="E17" i="1"/>
  <c r="B17" i="1"/>
  <c r="E16" i="1"/>
  <c r="B16" i="1"/>
  <c r="E15" i="1"/>
  <c r="B15" i="1"/>
  <c r="E14" i="1"/>
  <c r="B14" i="1"/>
  <c r="E12" i="1"/>
  <c r="B12" i="1"/>
  <c r="E11" i="1"/>
  <c r="B11" i="1"/>
  <c r="E10" i="1"/>
  <c r="B10" i="1"/>
  <c r="E9" i="1"/>
  <c r="B9" i="1"/>
  <c r="E8" i="1"/>
  <c r="B8" i="1"/>
  <c r="C18" i="2" l="1"/>
  <c r="C17" i="2"/>
  <c r="G26" i="5" l="1"/>
  <c r="C26" i="5"/>
  <c r="I18" i="3"/>
  <c r="H18" i="3"/>
  <c r="F18" i="3"/>
  <c r="B18" i="3"/>
  <c r="I29" i="3"/>
  <c r="H29" i="3"/>
  <c r="F29" i="3"/>
  <c r="B29" i="3"/>
  <c r="E29" i="3"/>
  <c r="G30" i="3"/>
  <c r="G31" i="3"/>
  <c r="G32" i="3"/>
  <c r="G33" i="3"/>
  <c r="G34" i="3"/>
  <c r="G27" i="3"/>
  <c r="G26" i="3"/>
  <c r="G21" i="3"/>
  <c r="G22" i="3"/>
  <c r="G23" i="3"/>
  <c r="G24" i="3"/>
  <c r="G20" i="3"/>
  <c r="G19" i="3"/>
  <c r="G11" i="3"/>
  <c r="G12" i="3"/>
  <c r="G13" i="3"/>
  <c r="G14" i="3"/>
  <c r="G15" i="3"/>
  <c r="G16" i="3"/>
  <c r="G10" i="3"/>
  <c r="G9" i="3"/>
  <c r="C9" i="3"/>
  <c r="C7" i="2"/>
  <c r="I32" i="7"/>
  <c r="I31" i="7"/>
  <c r="I30" i="7"/>
  <c r="I29" i="7"/>
  <c r="I28" i="7"/>
  <c r="I27" i="7"/>
  <c r="I26" i="7"/>
  <c r="I25" i="7"/>
  <c r="I24" i="7"/>
  <c r="I23" i="7"/>
  <c r="I22" i="7"/>
  <c r="I33" i="7"/>
  <c r="C31" i="1"/>
  <c r="C32" i="1" s="1"/>
  <c r="C16" i="2"/>
  <c r="G25" i="5"/>
  <c r="C25" i="5"/>
  <c r="C20" i="3"/>
  <c r="J34" i="1"/>
  <c r="J35" i="1" s="1"/>
  <c r="I37" i="1"/>
  <c r="I38" i="1" s="1"/>
  <c r="J37" i="1"/>
  <c r="J38" i="1" s="1"/>
  <c r="I34" i="1"/>
  <c r="I35" i="1" s="1"/>
  <c r="I32" i="1"/>
  <c r="J32" i="1"/>
  <c r="E37" i="1"/>
  <c r="E38" i="1" s="1"/>
  <c r="E34" i="1"/>
  <c r="E35" i="1" s="1"/>
  <c r="E31" i="1"/>
  <c r="E32" i="1" s="1"/>
  <c r="B37" i="1"/>
  <c r="B38" i="1" s="1"/>
  <c r="B34" i="1"/>
  <c r="B35" i="1" s="1"/>
  <c r="B31" i="1"/>
  <c r="B32" i="1" s="1"/>
  <c r="E43" i="7"/>
  <c r="E42" i="7" s="1"/>
  <c r="E41" i="7" s="1"/>
  <c r="H34" i="1"/>
  <c r="H35" i="1" s="1"/>
  <c r="H31" i="1"/>
  <c r="H32" i="1" s="1"/>
  <c r="G37" i="1"/>
  <c r="G38" i="1"/>
  <c r="G34" i="1"/>
  <c r="G35" i="1" s="1"/>
  <c r="G31" i="1"/>
  <c r="G32" i="1"/>
  <c r="F37" i="1"/>
  <c r="F38" i="1"/>
  <c r="F34" i="1"/>
  <c r="F35" i="1" s="1"/>
  <c r="F31" i="1"/>
  <c r="F32" i="1" s="1"/>
  <c r="C37" i="1"/>
  <c r="C38" i="1"/>
  <c r="D37" i="1"/>
  <c r="D38" i="1" s="1"/>
  <c r="C34" i="1"/>
  <c r="C35" i="1" s="1"/>
  <c r="D34" i="1"/>
  <c r="D35" i="1" s="1"/>
  <c r="D31" i="1"/>
  <c r="D32" i="1" s="1"/>
  <c r="C31" i="3"/>
  <c r="C32" i="3"/>
  <c r="C33" i="3"/>
  <c r="C34" i="3"/>
  <c r="C30" i="3"/>
  <c r="C27" i="3"/>
  <c r="C26" i="3"/>
  <c r="C21" i="3"/>
  <c r="C22" i="3"/>
  <c r="C23" i="3"/>
  <c r="C24" i="3"/>
  <c r="C19" i="3"/>
  <c r="C10" i="3"/>
  <c r="C11" i="3"/>
  <c r="C12" i="3"/>
  <c r="C13" i="3"/>
  <c r="C14" i="3"/>
  <c r="C15" i="3"/>
  <c r="C16" i="3"/>
  <c r="D29" i="3"/>
  <c r="D18" i="3"/>
  <c r="E18" i="3"/>
  <c r="C6" i="2"/>
  <c r="C8" i="2"/>
  <c r="C9" i="2"/>
  <c r="C10" i="2"/>
  <c r="C11" i="2"/>
  <c r="C12" i="2"/>
  <c r="C13" i="2"/>
  <c r="C14" i="2"/>
  <c r="C15" i="2"/>
  <c r="H37" i="1"/>
  <c r="H38" i="1" s="1"/>
  <c r="H7" i="3" l="1"/>
  <c r="I7" i="3"/>
  <c r="F7" i="3"/>
  <c r="G18" i="3"/>
  <c r="C29" i="3"/>
  <c r="D7" i="3"/>
  <c r="B7" i="3"/>
  <c r="E7" i="3"/>
  <c r="C18" i="3"/>
  <c r="C7" i="3" s="1"/>
  <c r="K25" i="5"/>
  <c r="K26" i="5"/>
  <c r="G29" i="3"/>
  <c r="G7" i="3" l="1"/>
</calcChain>
</file>

<file path=xl/sharedStrings.xml><?xml version="1.0" encoding="utf-8"?>
<sst xmlns="http://schemas.openxmlformats.org/spreadsheetml/2006/main" count="404" uniqueCount="283">
  <si>
    <t>（単位　人）</t>
    <rPh sb="1" eb="3">
      <t>タンイ</t>
    </rPh>
    <rPh sb="4" eb="5">
      <t>ヒト</t>
    </rPh>
    <phoneticPr fontId="1"/>
  </si>
  <si>
    <t>国勢調査</t>
    <rPh sb="0" eb="2">
      <t>コクセイ</t>
    </rPh>
    <rPh sb="2" eb="4">
      <t>チョウサ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</si>
  <si>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</si>
  <si>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</si>
  <si>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</si>
  <si>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平成17年</t>
    <rPh sb="0" eb="2">
      <t>ヘイセイ</t>
    </rPh>
    <rPh sb="4" eb="5">
      <t>ネン</t>
    </rPh>
    <phoneticPr fontId="1"/>
  </si>
  <si>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</si>
  <si>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</si>
  <si>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</si>
  <si>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</si>
  <si>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</si>
  <si>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</si>
  <si>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</si>
  <si>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</si>
  <si>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</si>
  <si>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</si>
  <si>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</si>
  <si>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</si>
  <si>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</si>
  <si>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</si>
  <si>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</si>
  <si>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年次</t>
    <rPh sb="0" eb="2">
      <t>ネンジ</t>
    </rPh>
    <phoneticPr fontId="1"/>
  </si>
  <si>
    <t>世帯数</t>
    <rPh sb="0" eb="3">
      <t>セタイスウ</t>
    </rPh>
    <phoneticPr fontId="1"/>
  </si>
  <si>
    <t>面積</t>
    <rPh sb="0" eb="2">
      <t>メンセキ</t>
    </rPh>
    <phoneticPr fontId="1"/>
  </si>
  <si>
    <t>人口</t>
    <rPh sb="0" eb="2">
      <t>ジンコウ</t>
    </rPh>
    <phoneticPr fontId="1"/>
  </si>
  <si>
    <t>人　　口</t>
    <rPh sb="0" eb="1">
      <t>ヒト</t>
    </rPh>
    <rPh sb="3" eb="4">
      <t>クチ</t>
    </rPh>
    <phoneticPr fontId="1"/>
  </si>
  <si>
    <t>　　　７年</t>
    <rPh sb="4" eb="5">
      <t>ネン</t>
    </rPh>
    <phoneticPr fontId="1"/>
  </si>
  <si>
    <t>町名</t>
    <rPh sb="0" eb="1">
      <t>チョウ</t>
    </rPh>
    <rPh sb="1" eb="2">
      <t>ナ</t>
    </rPh>
    <phoneticPr fontId="1"/>
  </si>
  <si>
    <t>仁賀町</t>
    <rPh sb="0" eb="3">
      <t>ニカチョウ</t>
    </rPh>
    <phoneticPr fontId="1"/>
  </si>
  <si>
    <t>西野町</t>
    <rPh sb="0" eb="1">
      <t>ニシ</t>
    </rPh>
    <rPh sb="1" eb="2">
      <t>ノ</t>
    </rPh>
    <rPh sb="2" eb="3">
      <t>チョウ</t>
    </rPh>
    <phoneticPr fontId="1"/>
  </si>
  <si>
    <t>新庄町</t>
    <rPh sb="0" eb="3">
      <t>シンジョウチョウ</t>
    </rPh>
    <phoneticPr fontId="1"/>
  </si>
  <si>
    <t>東野町</t>
    <rPh sb="0" eb="2">
      <t>ヒガシノ</t>
    </rPh>
    <rPh sb="2" eb="3">
      <t>チョウ</t>
    </rPh>
    <phoneticPr fontId="1"/>
  </si>
  <si>
    <t>小梨町</t>
    <rPh sb="0" eb="2">
      <t>コナシ</t>
    </rPh>
    <rPh sb="2" eb="3">
      <t>チョウ</t>
    </rPh>
    <phoneticPr fontId="1"/>
  </si>
  <si>
    <t>下野町</t>
    <rPh sb="0" eb="2">
      <t>シモノ</t>
    </rPh>
    <rPh sb="2" eb="3">
      <t>チョウ</t>
    </rPh>
    <phoneticPr fontId="1"/>
  </si>
  <si>
    <t>吉名町</t>
    <rPh sb="0" eb="2">
      <t>ヨシナ</t>
    </rPh>
    <rPh sb="2" eb="3">
      <t>チョウ</t>
    </rPh>
    <phoneticPr fontId="1"/>
  </si>
  <si>
    <t>高崎町</t>
    <rPh sb="0" eb="2">
      <t>タカサキ</t>
    </rPh>
    <rPh sb="2" eb="3">
      <t>チョウ</t>
    </rPh>
    <phoneticPr fontId="1"/>
  </si>
  <si>
    <t>福田町</t>
    <rPh sb="0" eb="3">
      <t>フクダチョウ</t>
    </rPh>
    <phoneticPr fontId="1"/>
  </si>
  <si>
    <t>　忠海長浜</t>
    <rPh sb="1" eb="3">
      <t>タダノウミ</t>
    </rPh>
    <rPh sb="3" eb="5">
      <t>ナガハマ</t>
    </rPh>
    <phoneticPr fontId="1"/>
  </si>
  <si>
    <t>　忠海床浦</t>
    <rPh sb="1" eb="3">
      <t>タダノウミ</t>
    </rPh>
    <rPh sb="3" eb="4">
      <t>トコ</t>
    </rPh>
    <rPh sb="4" eb="5">
      <t>ウラ</t>
    </rPh>
    <phoneticPr fontId="1"/>
  </si>
  <si>
    <t>　忠海中町</t>
    <rPh sb="1" eb="3">
      <t>タダノウミ</t>
    </rPh>
    <rPh sb="3" eb="5">
      <t>ナカマチ</t>
    </rPh>
    <phoneticPr fontId="1"/>
  </si>
  <si>
    <t>　忠海東町</t>
    <rPh sb="1" eb="3">
      <t>タダノウミ</t>
    </rPh>
    <rPh sb="3" eb="4">
      <t>ヒガシ</t>
    </rPh>
    <rPh sb="4" eb="5">
      <t>マチ</t>
    </rPh>
    <phoneticPr fontId="1"/>
  </si>
  <si>
    <t>田万里町</t>
    <rPh sb="0" eb="1">
      <t>タ</t>
    </rPh>
    <rPh sb="1" eb="2">
      <t>マン</t>
    </rPh>
    <rPh sb="2" eb="3">
      <t>サト</t>
    </rPh>
    <rPh sb="3" eb="4">
      <t>マチ</t>
    </rPh>
    <phoneticPr fontId="1"/>
  </si>
  <si>
    <t>　忠 海 町</t>
    <rPh sb="1" eb="2">
      <t>チュウ</t>
    </rPh>
    <rPh sb="3" eb="4">
      <t>ウミ</t>
    </rPh>
    <rPh sb="5" eb="6">
      <t>マチ</t>
    </rPh>
    <phoneticPr fontId="1"/>
  </si>
  <si>
    <t>　竹 原 町</t>
    <rPh sb="1" eb="2">
      <t>タケ</t>
    </rPh>
    <rPh sb="3" eb="4">
      <t>ハラ</t>
    </rPh>
    <rPh sb="5" eb="6">
      <t>マチ</t>
    </rPh>
    <phoneticPr fontId="1"/>
  </si>
  <si>
    <t>　中  　央</t>
    <rPh sb="1" eb="2">
      <t>ナカ</t>
    </rPh>
    <rPh sb="5" eb="6">
      <t>ヒサシ</t>
    </rPh>
    <phoneticPr fontId="1"/>
  </si>
  <si>
    <t>　田 ノ 浦</t>
    <rPh sb="1" eb="2">
      <t>タ</t>
    </rPh>
    <rPh sb="5" eb="6">
      <t>ウラ</t>
    </rPh>
    <phoneticPr fontId="1"/>
  </si>
  <si>
    <t>　港　  町</t>
    <rPh sb="1" eb="2">
      <t>ミナト</t>
    </rPh>
    <rPh sb="5" eb="6">
      <t>マチ</t>
    </rPh>
    <phoneticPr fontId="1"/>
  </si>
  <si>
    <t>　塩  　町</t>
    <rPh sb="1" eb="2">
      <t>シオ</t>
    </rPh>
    <rPh sb="5" eb="6">
      <t>マチ</t>
    </rPh>
    <phoneticPr fontId="1"/>
  </si>
  <si>
    <t>（竹  原）</t>
    <rPh sb="1" eb="2">
      <t>タケ</t>
    </rPh>
    <rPh sb="4" eb="5">
      <t>ハラ</t>
    </rPh>
    <phoneticPr fontId="1"/>
  </si>
  <si>
    <t>（忠  海）</t>
    <rPh sb="1" eb="2">
      <t>チュウ</t>
    </rPh>
    <rPh sb="4" eb="5">
      <t>ウミ</t>
    </rPh>
    <phoneticPr fontId="1"/>
  </si>
  <si>
    <t>　本　  町</t>
    <rPh sb="1" eb="2">
      <t>ホン</t>
    </rPh>
    <rPh sb="5" eb="6">
      <t>マチ</t>
    </rPh>
    <phoneticPr fontId="1"/>
  </si>
  <si>
    <t>（再掲）　　年齢３区分別人口・割合</t>
    <rPh sb="1" eb="3">
      <t>サイケイ</t>
    </rPh>
    <rPh sb="6" eb="8">
      <t>ネンレイ</t>
    </rPh>
    <rPh sb="9" eb="11">
      <t>クブン</t>
    </rPh>
    <rPh sb="11" eb="12">
      <t>ベツ</t>
    </rPh>
    <rPh sb="12" eb="14">
      <t>ジンコウ</t>
    </rPh>
    <rPh sb="15" eb="17">
      <t>ワリアイ</t>
    </rPh>
    <phoneticPr fontId="1"/>
  </si>
  <si>
    <t>年少人口</t>
    <rPh sb="0" eb="2">
      <t>ネンショウ</t>
    </rPh>
    <rPh sb="2" eb="4">
      <t>ジンコウ</t>
    </rPh>
    <phoneticPr fontId="1"/>
  </si>
  <si>
    <t>（0～14歳）</t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</si>
  <si>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</si>
  <si>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（15～64歳）</t>
    <rPh sb="6" eb="7">
      <t>サイ</t>
    </rPh>
    <phoneticPr fontId="1"/>
  </si>
  <si>
    <t>老年人口</t>
    <rPh sb="0" eb="2">
      <t>ロウネン</t>
    </rPh>
    <rPh sb="2" eb="4">
      <t>ジンコウ</t>
    </rPh>
    <phoneticPr fontId="1"/>
  </si>
  <si>
    <t>（65歳以上）</t>
    <rPh sb="3" eb="4">
      <t>サイ</t>
    </rPh>
    <rPh sb="4" eb="6">
      <t>イジョウ</t>
    </rPh>
    <phoneticPr fontId="1"/>
  </si>
  <si>
    <t>総面積</t>
    <rPh sb="0" eb="3">
      <t>ソウメンセキ</t>
    </rPh>
    <phoneticPr fontId="1"/>
  </si>
  <si>
    <t>総人口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</si>
  <si>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</si>
  <si>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</si>
  <si>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</si>
  <si>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</si>
  <si>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Ｃ/Ｄ</t>
    <phoneticPr fontId="1"/>
  </si>
  <si>
    <t>Ｃ／Ａ×100</t>
    <phoneticPr fontId="1"/>
  </si>
  <si>
    <t>Ｄ/Ｂ×100</t>
    <phoneticPr fontId="1"/>
  </si>
  <si>
    <t>ＤＩＤ</t>
    <phoneticPr fontId="1"/>
  </si>
  <si>
    <t>全市に対するＤＩＤの割合</t>
    <rPh sb="0" eb="2">
      <t>ゼンシ</t>
    </rPh>
    <rPh sb="3" eb="4">
      <t>タイ</t>
    </rPh>
    <rPh sb="10" eb="12">
      <t>ワリアイ</t>
    </rPh>
    <phoneticPr fontId="1"/>
  </si>
  <si>
    <t>人口密度</t>
    <rPh sb="0" eb="2">
      <t>ジンコウ</t>
    </rPh>
    <rPh sb="2" eb="4">
      <t>ミツド</t>
    </rPh>
    <phoneticPr fontId="1"/>
  </si>
  <si>
    <r>
      <t>（単位　人，㎞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，人/㎞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，％）</t>
    </r>
    <rPh sb="1" eb="3">
      <t>タンイ</t>
    </rPh>
    <rPh sb="4" eb="5">
      <t>ヒト</t>
    </rPh>
    <rPh sb="9" eb="10">
      <t>ヒト</t>
    </rPh>
    <phoneticPr fontId="1"/>
  </si>
  <si>
    <t>朝鮮
韓国</t>
    <rPh sb="0" eb="2">
      <t>チョウセン</t>
    </rPh>
    <rPh sb="3" eb="5">
      <t>カンコク</t>
    </rPh>
    <phoneticPr fontId="1"/>
  </si>
  <si>
    <t>中国</t>
    <rPh sb="0" eb="2">
      <t>チュウゴク</t>
    </rPh>
    <phoneticPr fontId="1"/>
  </si>
  <si>
    <t>その他</t>
    <rPh sb="2" eb="3">
      <t>タ</t>
    </rPh>
    <phoneticPr fontId="1"/>
  </si>
  <si>
    <t>人　　　口</t>
    <rPh sb="0" eb="1">
      <t>ヒト</t>
    </rPh>
    <rPh sb="4" eb="5">
      <t>クチ</t>
    </rPh>
    <phoneticPr fontId="1"/>
  </si>
  <si>
    <t>増減</t>
    <rPh sb="0" eb="2">
      <t>ゾウゲン</t>
    </rPh>
    <phoneticPr fontId="1"/>
  </si>
  <si>
    <t>死産</t>
    <rPh sb="0" eb="2">
      <t>シザン</t>
    </rPh>
    <phoneticPr fontId="1"/>
  </si>
  <si>
    <t>婚姻</t>
    <rPh sb="0" eb="2">
      <t>コンイン</t>
    </rPh>
    <phoneticPr fontId="1"/>
  </si>
  <si>
    <t>離婚</t>
    <rPh sb="0" eb="2">
      <t>リコン</t>
    </rPh>
    <phoneticPr fontId="1"/>
  </si>
  <si>
    <t>転　　入</t>
    <rPh sb="0" eb="1">
      <t>テン</t>
    </rPh>
    <rPh sb="3" eb="4">
      <t>イリ</t>
    </rPh>
    <phoneticPr fontId="1"/>
  </si>
  <si>
    <t>転　　出</t>
    <rPh sb="0" eb="1">
      <t>テン</t>
    </rPh>
    <rPh sb="3" eb="4">
      <t>デ</t>
    </rPh>
    <phoneticPr fontId="1"/>
  </si>
  <si>
    <t>従業・通学地</t>
    <rPh sb="0" eb="2">
      <t>ジュウギョウ</t>
    </rPh>
    <rPh sb="3" eb="5">
      <t>ツウガク</t>
    </rPh>
    <rPh sb="5" eb="6">
      <t>チ</t>
    </rPh>
    <phoneticPr fontId="1"/>
  </si>
  <si>
    <t>就業者</t>
    <rPh sb="0" eb="3">
      <t>シュウギョウシャ</t>
    </rPh>
    <phoneticPr fontId="1"/>
  </si>
  <si>
    <t>通学者</t>
    <rPh sb="0" eb="3">
      <t>ツウガクシャ</t>
    </rPh>
    <phoneticPr fontId="1"/>
  </si>
  <si>
    <t>常住地</t>
    <rPh sb="0" eb="2">
      <t>ジョウジュウ</t>
    </rPh>
    <rPh sb="2" eb="3">
      <t>チ</t>
    </rPh>
    <phoneticPr fontId="1"/>
  </si>
  <si>
    <t>市内で従業・通学</t>
    <rPh sb="0" eb="2">
      <t>シナイ</t>
    </rPh>
    <rPh sb="3" eb="5">
      <t>ジュウギョウ</t>
    </rPh>
    <rPh sb="6" eb="8">
      <t>ツウガク</t>
    </rPh>
    <phoneticPr fontId="1"/>
  </si>
  <si>
    <t>他県で従業・通学</t>
    <rPh sb="0" eb="2">
      <t>タケン</t>
    </rPh>
    <rPh sb="3" eb="5">
      <t>ジュウギョウ</t>
    </rPh>
    <rPh sb="6" eb="8">
      <t>ツウガク</t>
    </rPh>
    <phoneticPr fontId="1"/>
  </si>
  <si>
    <t>－</t>
    <phoneticPr fontId="1"/>
  </si>
  <si>
    <t>市内に常住</t>
    <rPh sb="0" eb="2">
      <t>シナイ</t>
    </rPh>
    <rPh sb="3" eb="5">
      <t>ジョウジュウ</t>
    </rPh>
    <phoneticPr fontId="1"/>
  </si>
  <si>
    <t>他県に常住</t>
    <rPh sb="0" eb="1">
      <t>タ</t>
    </rPh>
    <rPh sb="1" eb="2">
      <t>ケン</t>
    </rPh>
    <rPh sb="3" eb="5">
      <t>ジョウジュウ</t>
    </rPh>
    <phoneticPr fontId="1"/>
  </si>
  <si>
    <t>昼夜間人口比率</t>
    <rPh sb="0" eb="1">
      <t>ヒル</t>
    </rPh>
    <rPh sb="1" eb="3">
      <t>ヤカン</t>
    </rPh>
    <rPh sb="3" eb="5">
      <t>ジンコウ</t>
    </rPh>
    <rPh sb="5" eb="7">
      <t>ヒリツ</t>
    </rPh>
    <phoneticPr fontId="1"/>
  </si>
  <si>
    <t>年　　次</t>
    <rPh sb="0" eb="1">
      <t>トシ</t>
    </rPh>
    <rPh sb="3" eb="4">
      <t>ツギ</t>
    </rPh>
    <phoneticPr fontId="1"/>
  </si>
  <si>
    <t>総　　数</t>
    <rPh sb="0" eb="1">
      <t>フサ</t>
    </rPh>
    <rPh sb="3" eb="4">
      <t>カズ</t>
    </rPh>
    <phoneticPr fontId="1"/>
  </si>
  <si>
    <t>世帯人員</t>
    <rPh sb="0" eb="2">
      <t>セタイ</t>
    </rPh>
    <rPh sb="2" eb="4">
      <t>ジンイン</t>
    </rPh>
    <phoneticPr fontId="1"/>
  </si>
  <si>
    <t>構成比</t>
    <rPh sb="0" eb="3">
      <t>コウセイヒ</t>
    </rPh>
    <phoneticPr fontId="1"/>
  </si>
  <si>
    <t>世　帯　人　員</t>
    <rPh sb="0" eb="1">
      <t>ヨ</t>
    </rPh>
    <rPh sb="2" eb="3">
      <t>オビ</t>
    </rPh>
    <rPh sb="4" eb="5">
      <t>ジン</t>
    </rPh>
    <rPh sb="6" eb="7">
      <t>イン</t>
    </rPh>
    <phoneticPr fontId="1"/>
  </si>
  <si>
    <t>世 帯 の 種 類</t>
    <rPh sb="0" eb="1">
      <t>ヨ</t>
    </rPh>
    <rPh sb="2" eb="3">
      <t>オビ</t>
    </rPh>
    <rPh sb="6" eb="7">
      <t>タネ</t>
    </rPh>
    <rPh sb="8" eb="9">
      <t>タグイ</t>
    </rPh>
    <phoneticPr fontId="1"/>
  </si>
  <si>
    <t>１人世帯数</t>
    <rPh sb="1" eb="2">
      <t>ニン</t>
    </rPh>
    <rPh sb="2" eb="5">
      <t>セタイスウ</t>
    </rPh>
    <phoneticPr fontId="1"/>
  </si>
  <si>
    <t>２人　　　</t>
    <rPh sb="1" eb="2">
      <t>ニン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</si>
  <si>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</si>
  <si>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</si>
  <si>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５人</t>
    <rPh sb="1" eb="2">
      <t>ニン</t>
    </rPh>
    <phoneticPr fontId="1"/>
  </si>
  <si>
    <t>６人</t>
    <rPh sb="1" eb="2">
      <t>ニン</t>
    </rPh>
    <phoneticPr fontId="1"/>
  </si>
  <si>
    <t>７人</t>
    <rPh sb="1" eb="2">
      <t>ニン</t>
    </rPh>
    <phoneticPr fontId="1"/>
  </si>
  <si>
    <t>８人</t>
    <rPh sb="1" eb="2">
      <t>ニン</t>
    </rPh>
    <phoneticPr fontId="1"/>
  </si>
  <si>
    <t>１０人以上</t>
    <rPh sb="2" eb="5">
      <t>ニンイジョウ</t>
    </rPh>
    <phoneticPr fontId="1"/>
  </si>
  <si>
    <t>の世帯施設等</t>
    <rPh sb="3" eb="6">
      <t>シセツトウ</t>
    </rPh>
    <phoneticPr fontId="1"/>
  </si>
  <si>
    <t>不詳</t>
    <rPh sb="0" eb="2">
      <t>フショウ</t>
    </rPh>
    <phoneticPr fontId="1"/>
  </si>
  <si>
    <t>一　般　世　帯</t>
    <rPh sb="0" eb="1">
      <t>イチ</t>
    </rPh>
    <rPh sb="2" eb="3">
      <t>パン</t>
    </rPh>
    <rPh sb="4" eb="5">
      <t>ヨ</t>
    </rPh>
    <rPh sb="6" eb="7">
      <t>オビ</t>
    </rPh>
    <phoneticPr fontId="1"/>
  </si>
  <si>
    <t>総数</t>
    <rPh sb="0" eb="1">
      <t>ソウ</t>
    </rPh>
    <rPh sb="1" eb="2">
      <t>カズ</t>
    </rPh>
    <phoneticPr fontId="1"/>
  </si>
  <si>
    <t>人／㎢</t>
    <rPh sb="0" eb="1">
      <t>ニン</t>
    </rPh>
    <phoneticPr fontId="1"/>
  </si>
  <si>
    <t>９人</t>
    <rPh sb="1" eb="2">
      <t>ニン</t>
    </rPh>
    <phoneticPr fontId="1"/>
  </si>
  <si>
    <t>１世帯当たり人員</t>
    <rPh sb="1" eb="3">
      <t>セタイ</t>
    </rPh>
    <rPh sb="3" eb="4">
      <t>アタ</t>
    </rPh>
    <rPh sb="6" eb="8">
      <t>ジンイン</t>
    </rPh>
    <phoneticPr fontId="1"/>
  </si>
  <si>
    <t>市内に常住する就業者・通学者</t>
    <rPh sb="0" eb="2">
      <t>シナイ</t>
    </rPh>
    <rPh sb="3" eb="5">
      <t>ジョウジュウ</t>
    </rPh>
    <rPh sb="7" eb="9">
      <t>シュウギョウ</t>
    </rPh>
    <rPh sb="9" eb="10">
      <t>シャ</t>
    </rPh>
    <rPh sb="11" eb="13">
      <t>ツウガク</t>
    </rPh>
    <rPh sb="13" eb="14">
      <t>シャ</t>
    </rPh>
    <phoneticPr fontId="1"/>
  </si>
  <si>
    <t>竹原市に従業・通学する就業者・通学者</t>
    <rPh sb="0" eb="3">
      <t>タケハラシ</t>
    </rPh>
    <rPh sb="4" eb="6">
      <t>ジュウギョウ</t>
    </rPh>
    <rPh sb="7" eb="9">
      <t>ツウガク</t>
    </rPh>
    <rPh sb="11" eb="14">
      <t>シュウギョウシャ</t>
    </rPh>
    <rPh sb="15" eb="18">
      <t>ツウガクシャ</t>
    </rPh>
    <phoneticPr fontId="1"/>
  </si>
  <si>
    <t>県内他市町で従業・通学</t>
    <rPh sb="0" eb="2">
      <t>ケンナイ</t>
    </rPh>
    <rPh sb="2" eb="3">
      <t>タ</t>
    </rPh>
    <rPh sb="3" eb="5">
      <t>シチョウ</t>
    </rPh>
    <rPh sb="6" eb="8">
      <t>ジュウギョウ</t>
    </rPh>
    <rPh sb="9" eb="11">
      <t>ツウガク</t>
    </rPh>
    <phoneticPr fontId="1"/>
  </si>
  <si>
    <t>　　自　宅</t>
    <rPh sb="2" eb="3">
      <t>ジ</t>
    </rPh>
    <rPh sb="4" eb="5">
      <t>タク</t>
    </rPh>
    <phoneticPr fontId="1"/>
  </si>
  <si>
    <t>　　自宅外</t>
    <rPh sb="2" eb="5">
      <t>ジタクガイ</t>
    </rPh>
    <phoneticPr fontId="1"/>
  </si>
  <si>
    <t>　　広島市</t>
    <rPh sb="2" eb="5">
      <t>ヒロシマシ</t>
    </rPh>
    <phoneticPr fontId="1"/>
  </si>
  <si>
    <t>　　呉市</t>
    <rPh sb="2" eb="4">
      <t>クレシ</t>
    </rPh>
    <phoneticPr fontId="1"/>
  </si>
  <si>
    <t>　　三原市</t>
    <rPh sb="2" eb="5">
      <t>ミハラシ</t>
    </rPh>
    <phoneticPr fontId="1"/>
  </si>
  <si>
    <t>　　その他の都道府県</t>
    <rPh sb="4" eb="5">
      <t>タ</t>
    </rPh>
    <rPh sb="6" eb="10">
      <t>トドウフケン</t>
    </rPh>
    <phoneticPr fontId="1"/>
  </si>
  <si>
    <t>　　尾道市</t>
    <rPh sb="2" eb="5">
      <t>オノミチシ</t>
    </rPh>
    <phoneticPr fontId="1"/>
  </si>
  <si>
    <t>　　福山市</t>
    <rPh sb="2" eb="5">
      <t>フクヤマシ</t>
    </rPh>
    <phoneticPr fontId="1"/>
  </si>
  <si>
    <t>　　東広島市</t>
    <rPh sb="2" eb="6">
      <t>ヒガシヒロシマシ</t>
    </rPh>
    <phoneticPr fontId="1"/>
  </si>
  <si>
    <t>　　府中町</t>
    <rPh sb="2" eb="5">
      <t>フチュウチョウ</t>
    </rPh>
    <phoneticPr fontId="1"/>
  </si>
  <si>
    <t>　　海田町</t>
    <rPh sb="2" eb="4">
      <t>カイタ</t>
    </rPh>
    <rPh sb="4" eb="5">
      <t>マチ</t>
    </rPh>
    <phoneticPr fontId="1"/>
  </si>
  <si>
    <t>　　大崎上島町</t>
    <rPh sb="2" eb="4">
      <t>オオサキ</t>
    </rPh>
    <rPh sb="4" eb="6">
      <t>カミジマ</t>
    </rPh>
    <rPh sb="6" eb="7">
      <t>マチ</t>
    </rPh>
    <phoneticPr fontId="1"/>
  </si>
  <si>
    <t>　　その他の市町</t>
    <rPh sb="4" eb="5">
      <t>タ</t>
    </rPh>
    <rPh sb="6" eb="8">
      <t>シチョウ</t>
    </rPh>
    <phoneticPr fontId="1"/>
  </si>
  <si>
    <t>　　大崎上島町</t>
    <rPh sb="2" eb="4">
      <t>オオサキ</t>
    </rPh>
    <rPh sb="4" eb="6">
      <t>カミジマ</t>
    </rPh>
    <rPh sb="6" eb="7">
      <t>チョウ</t>
    </rPh>
    <phoneticPr fontId="1"/>
  </si>
  <si>
    <t>（単位　人）</t>
    <phoneticPr fontId="1"/>
  </si>
  <si>
    <t>（単位　人，％）</t>
    <phoneticPr fontId="1"/>
  </si>
  <si>
    <t>７　年齢（５歳階級）別人口の推移</t>
    <rPh sb="2" eb="4">
      <t>ネンレイ</t>
    </rPh>
    <rPh sb="6" eb="7">
      <t>サイ</t>
    </rPh>
    <rPh sb="7" eb="9">
      <t>カイキュウ</t>
    </rPh>
    <rPh sb="10" eb="11">
      <t>ベツ</t>
    </rPh>
    <rPh sb="11" eb="13">
      <t>ジンコウ</t>
    </rPh>
    <rPh sb="14" eb="16">
      <t>スイイ</t>
    </rPh>
    <phoneticPr fontId="1"/>
  </si>
  <si>
    <t>８　住民基本台帳登録人口の推移</t>
    <rPh sb="2" eb="4">
      <t>ジュウミン</t>
    </rPh>
    <rPh sb="4" eb="6">
      <t>キホン</t>
    </rPh>
    <rPh sb="6" eb="8">
      <t>ダイチョウ</t>
    </rPh>
    <rPh sb="8" eb="10">
      <t>トウロク</t>
    </rPh>
    <rPh sb="10" eb="12">
      <t>ジンコウ</t>
    </rPh>
    <rPh sb="13" eb="15">
      <t>スイイ</t>
    </rPh>
    <phoneticPr fontId="1"/>
  </si>
  <si>
    <t>10　人口の自然動態</t>
    <rPh sb="3" eb="5">
      <t>ジンコウ</t>
    </rPh>
    <rPh sb="6" eb="8">
      <t>シゼン</t>
    </rPh>
    <rPh sb="8" eb="10">
      <t>ドウタイ</t>
    </rPh>
    <phoneticPr fontId="1"/>
  </si>
  <si>
    <t>11　人口の社会動態</t>
    <rPh sb="3" eb="5">
      <t>ジンコウ</t>
    </rPh>
    <rPh sb="6" eb="8">
      <t>シャカイ</t>
    </rPh>
    <rPh sb="8" eb="10">
      <t>ドウタイ</t>
    </rPh>
    <phoneticPr fontId="1"/>
  </si>
  <si>
    <t>12　人口集中地区（ＤＩＤ）の状況</t>
    <rPh sb="3" eb="5">
      <t>ジンコウ</t>
    </rPh>
    <rPh sb="5" eb="7">
      <t>シュウチュウ</t>
    </rPh>
    <rPh sb="7" eb="9">
      <t>チク</t>
    </rPh>
    <rPh sb="15" eb="17">
      <t>ジョウキョウ</t>
    </rPh>
    <phoneticPr fontId="1"/>
  </si>
  <si>
    <t>13　世帯の種類・世帯人員別世帯数及び世帯人員</t>
    <rPh sb="3" eb="5">
      <t>セタイ</t>
    </rPh>
    <rPh sb="6" eb="8">
      <t>シュルイ</t>
    </rPh>
    <rPh sb="9" eb="11">
      <t>セタイ</t>
    </rPh>
    <rPh sb="11" eb="13">
      <t>ジンイン</t>
    </rPh>
    <rPh sb="13" eb="14">
      <t>ベツ</t>
    </rPh>
    <rPh sb="14" eb="17">
      <t>セタイスウ</t>
    </rPh>
    <rPh sb="17" eb="18">
      <t>オヨ</t>
    </rPh>
    <rPh sb="19" eb="21">
      <t>セタイ</t>
    </rPh>
    <rPh sb="21" eb="23">
      <t>ジンイン</t>
    </rPh>
    <phoneticPr fontId="1"/>
  </si>
  <si>
    <t>15　従業地・通学地別１５歳以上就業者及び通学者</t>
    <rPh sb="3" eb="5">
      <t>ジュウギョウ</t>
    </rPh>
    <rPh sb="5" eb="6">
      <t>チ</t>
    </rPh>
    <rPh sb="7" eb="9">
      <t>ツウガク</t>
    </rPh>
    <rPh sb="9" eb="10">
      <t>チ</t>
    </rPh>
    <rPh sb="10" eb="11">
      <t>ベツ</t>
    </rPh>
    <rPh sb="13" eb="14">
      <t>サイ</t>
    </rPh>
    <rPh sb="14" eb="16">
      <t>イジョウ</t>
    </rPh>
    <rPh sb="16" eb="18">
      <t>シュウギョウ</t>
    </rPh>
    <rPh sb="18" eb="19">
      <t>シャ</t>
    </rPh>
    <rPh sb="19" eb="20">
      <t>オヨ</t>
    </rPh>
    <rPh sb="21" eb="24">
      <t>ツウガクシャ</t>
    </rPh>
    <phoneticPr fontId="1"/>
  </si>
  <si>
    <t>14　住宅の種類・住宅所有関係別一般世帯数等</t>
    <rPh sb="3" eb="5">
      <t>ジュウタク</t>
    </rPh>
    <rPh sb="6" eb="8">
      <t>シュルイ</t>
    </rPh>
    <rPh sb="9" eb="11">
      <t>ジュウタク</t>
    </rPh>
    <rPh sb="11" eb="13">
      <t>ショユウ</t>
    </rPh>
    <rPh sb="13" eb="15">
      <t>カンケイ</t>
    </rPh>
    <rPh sb="15" eb="16">
      <t>ベツ</t>
    </rPh>
    <rPh sb="16" eb="18">
      <t>イッパン</t>
    </rPh>
    <rPh sb="18" eb="21">
      <t>セタイスウ</t>
    </rPh>
    <rPh sb="21" eb="22">
      <t>ナド</t>
    </rPh>
    <phoneticPr fontId="1"/>
  </si>
  <si>
    <t>（単位　世帯，人，％）</t>
    <rPh sb="1" eb="3">
      <t>タンイ</t>
    </rPh>
    <rPh sb="4" eb="6">
      <t>セタイ</t>
    </rPh>
    <rPh sb="7" eb="8">
      <t>ニン</t>
    </rPh>
    <phoneticPr fontId="1"/>
  </si>
  <si>
    <t>1世帯当たり人員</t>
    <rPh sb="1" eb="3">
      <t>セタイ</t>
    </rPh>
    <rPh sb="3" eb="4">
      <t>ア</t>
    </rPh>
    <rPh sb="6" eb="8">
      <t>ジンイン</t>
    </rPh>
    <phoneticPr fontId="1"/>
  </si>
  <si>
    <t>区　　　分</t>
    <rPh sb="0" eb="1">
      <t>ク</t>
    </rPh>
    <rPh sb="4" eb="5">
      <t>ブン</t>
    </rPh>
    <phoneticPr fontId="1"/>
  </si>
  <si>
    <t>５　人口及び世帯数等の推移</t>
    <rPh sb="2" eb="4">
      <t>ジンコウ</t>
    </rPh>
    <rPh sb="4" eb="5">
      <t>オヨ</t>
    </rPh>
    <rPh sb="6" eb="9">
      <t>セタイスウ</t>
    </rPh>
    <rPh sb="9" eb="10">
      <t>トウ</t>
    </rPh>
    <rPh sb="11" eb="13">
      <t>スイイ</t>
    </rPh>
    <phoneticPr fontId="1"/>
  </si>
  <si>
    <r>
      <t xml:space="preserve">年  　齢
</t>
    </r>
    <r>
      <rPr>
        <sz val="8"/>
        <rFont val="ＭＳ 明朝"/>
        <family val="1"/>
        <charset val="128"/>
      </rPr>
      <t>(５歳階級）</t>
    </r>
    <rPh sb="0" eb="1">
      <t>トシ</t>
    </rPh>
    <rPh sb="4" eb="5">
      <t>ヨワイ</t>
    </rPh>
    <rPh sb="8" eb="9">
      <t>サイ</t>
    </rPh>
    <rPh sb="9" eb="11">
      <t>カイキュウ</t>
    </rPh>
    <phoneticPr fontId="1"/>
  </si>
  <si>
    <t>出生児数</t>
    <rPh sb="0" eb="2">
      <t>シュッセイ</t>
    </rPh>
    <rPh sb="2" eb="3">
      <t>ジ</t>
    </rPh>
    <rPh sb="3" eb="4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</si>
  <si>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</si>
  <si>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 xml:space="preserve">昼間人口 </t>
    <rPh sb="0" eb="2">
      <t>ヒルマ</t>
    </rPh>
    <rPh sb="2" eb="4">
      <t>ジンコウ</t>
    </rPh>
    <phoneticPr fontId="1"/>
  </si>
  <si>
    <t xml:space="preserve">夜間人口 </t>
    <rPh sb="0" eb="2">
      <t>ヤカン</t>
    </rPh>
    <rPh sb="2" eb="4">
      <t>ジンコウ</t>
    </rPh>
    <phoneticPr fontId="1"/>
  </si>
  <si>
    <t>　　　75歳以上　　</t>
    <rPh sb="5" eb="6">
      <t>サイ</t>
    </rPh>
    <rPh sb="6" eb="8">
      <t>イジョウ</t>
    </rPh>
    <phoneticPr fontId="1"/>
  </si>
  <si>
    <t>県内他市町に常住</t>
    <rPh sb="0" eb="2">
      <t>ケンナイ</t>
    </rPh>
    <rPh sb="2" eb="3">
      <t>タ</t>
    </rPh>
    <rPh sb="3" eb="5">
      <t>シチョウ</t>
    </rPh>
    <rPh sb="6" eb="8">
      <t>ジョウジュウ</t>
    </rPh>
    <phoneticPr fontId="1"/>
  </si>
  <si>
    <t>平成22年</t>
    <rPh sb="0" eb="2">
      <t>ヘイセイ</t>
    </rPh>
    <rPh sb="4" eb="5">
      <t>ネン</t>
    </rPh>
    <phoneticPr fontId="1"/>
  </si>
  <si>
    <t>人口密度</t>
    <phoneticPr fontId="1"/>
  </si>
  <si>
    <t>㎢</t>
    <phoneticPr fontId="1"/>
  </si>
  <si>
    <t>（各年10月１日現在）</t>
    <rPh sb="1" eb="3">
      <t>カクネン</t>
    </rPh>
    <rPh sb="5" eb="6">
      <t>ガツ</t>
    </rPh>
    <rPh sb="7" eb="8">
      <t>ニチ</t>
    </rPh>
    <rPh sb="8" eb="10">
      <t>ゲンザイ</t>
    </rPh>
    <phoneticPr fontId="1"/>
  </si>
  <si>
    <t>　　45年</t>
    <rPh sb="4" eb="5">
      <t>ネン</t>
    </rPh>
    <phoneticPr fontId="1"/>
  </si>
  <si>
    <t>　　50年</t>
    <rPh sb="4" eb="5">
      <t>ネン</t>
    </rPh>
    <phoneticPr fontId="1"/>
  </si>
  <si>
    <t>　　55年</t>
    <rPh sb="4" eb="5">
      <t>ネン</t>
    </rPh>
    <phoneticPr fontId="1"/>
  </si>
  <si>
    <t>　　60年</t>
    <rPh sb="4" eb="5">
      <t>ネン</t>
    </rPh>
    <phoneticPr fontId="1"/>
  </si>
  <si>
    <t>平成２年</t>
    <rPh sb="0" eb="2">
      <t>ヘイセイ</t>
    </rPh>
    <rPh sb="3" eb="4">
      <t>ネン</t>
    </rPh>
    <phoneticPr fontId="1"/>
  </si>
  <si>
    <t>　　12年</t>
    <rPh sb="4" eb="5">
      <t>ネン</t>
    </rPh>
    <phoneticPr fontId="1"/>
  </si>
  <si>
    <t>　　17年</t>
    <rPh sb="4" eb="5">
      <t>ネン</t>
    </rPh>
    <phoneticPr fontId="1"/>
  </si>
  <si>
    <t>　　22年</t>
    <rPh sb="4" eb="5">
      <t>ネン</t>
    </rPh>
    <phoneticPr fontId="1"/>
  </si>
  <si>
    <t>ブラジル</t>
    <phoneticPr fontId="1"/>
  </si>
  <si>
    <t>インドネシア</t>
    <phoneticPr fontId="1"/>
  </si>
  <si>
    <t>フィリピン</t>
    <phoneticPr fontId="1"/>
  </si>
  <si>
    <t>アメリカ</t>
    <phoneticPr fontId="1"/>
  </si>
  <si>
    <t>ペルー</t>
    <phoneticPr fontId="1"/>
  </si>
  <si>
    <t>イギリス</t>
    <phoneticPr fontId="1"/>
  </si>
  <si>
    <t>（単位　世帯，人）</t>
    <rPh sb="1" eb="3">
      <t>タンイ</t>
    </rPh>
    <rPh sb="4" eb="6">
      <t>セタイ</t>
    </rPh>
    <rPh sb="7" eb="8">
      <t>ニン</t>
    </rPh>
    <phoneticPr fontId="1"/>
  </si>
  <si>
    <t>一般世帯数</t>
    <rPh sb="0" eb="2">
      <t>イッパン</t>
    </rPh>
    <rPh sb="2" eb="5">
      <t>セタイスウ</t>
    </rPh>
    <phoneticPr fontId="1"/>
  </si>
  <si>
    <t>一般世帯人員</t>
    <rPh sb="0" eb="2">
      <t>イッパン</t>
    </rPh>
    <rPh sb="2" eb="4">
      <t>セタイ</t>
    </rPh>
    <rPh sb="4" eb="6">
      <t>ジンイン</t>
    </rPh>
    <phoneticPr fontId="1"/>
  </si>
  <si>
    <t>　住宅に住む一般世帯</t>
    <rPh sb="1" eb="2">
      <t>ジュウ</t>
    </rPh>
    <rPh sb="2" eb="3">
      <t>タク</t>
    </rPh>
    <rPh sb="4" eb="5">
      <t>ス</t>
    </rPh>
    <rPh sb="6" eb="7">
      <t>イチ</t>
    </rPh>
    <rPh sb="7" eb="8">
      <t>パン</t>
    </rPh>
    <rPh sb="8" eb="9">
      <t>ヨ</t>
    </rPh>
    <rPh sb="9" eb="10">
      <t>オビ</t>
    </rPh>
    <phoneticPr fontId="1"/>
  </si>
  <si>
    <t>　　主　　世　　帯</t>
    <rPh sb="2" eb="3">
      <t>シュ</t>
    </rPh>
    <rPh sb="5" eb="6">
      <t>ヨ</t>
    </rPh>
    <rPh sb="8" eb="9">
      <t>オビ</t>
    </rPh>
    <phoneticPr fontId="1"/>
  </si>
  <si>
    <t>　　　持　　ち　　家</t>
    <rPh sb="3" eb="4">
      <t>モ</t>
    </rPh>
    <rPh sb="9" eb="10">
      <t>イエ</t>
    </rPh>
    <phoneticPr fontId="1"/>
  </si>
  <si>
    <t>　　　公営・都市機構・公社の借家</t>
    <rPh sb="3" eb="5">
      <t>コウエイ</t>
    </rPh>
    <rPh sb="6" eb="8">
      <t>トシ</t>
    </rPh>
    <rPh sb="8" eb="10">
      <t>キコウ</t>
    </rPh>
    <rPh sb="11" eb="13">
      <t>コウシャ</t>
    </rPh>
    <rPh sb="14" eb="16">
      <t>シャクヤ</t>
    </rPh>
    <phoneticPr fontId="1"/>
  </si>
  <si>
    <t>　　間　　借　　り</t>
    <rPh sb="2" eb="3">
      <t>カン</t>
    </rPh>
    <rPh sb="5" eb="6">
      <t>シャク</t>
    </rPh>
    <phoneticPr fontId="1"/>
  </si>
  <si>
    <t>　住宅以外に住む一般世帯</t>
    <rPh sb="1" eb="2">
      <t>ジュウ</t>
    </rPh>
    <rPh sb="2" eb="3">
      <t>タク</t>
    </rPh>
    <rPh sb="3" eb="4">
      <t>イ</t>
    </rPh>
    <rPh sb="4" eb="5">
      <t>ガイ</t>
    </rPh>
    <rPh sb="6" eb="7">
      <t>ス</t>
    </rPh>
    <rPh sb="8" eb="9">
      <t>イチ</t>
    </rPh>
    <rPh sb="9" eb="10">
      <t>パン</t>
    </rPh>
    <rPh sb="10" eb="11">
      <t>ヨ</t>
    </rPh>
    <rPh sb="11" eb="12">
      <t>オビ</t>
    </rPh>
    <phoneticPr fontId="1"/>
  </si>
  <si>
    <t>　　　民 営 の 借 家</t>
    <rPh sb="3" eb="4">
      <t>ミン</t>
    </rPh>
    <rPh sb="5" eb="6">
      <t>エイ</t>
    </rPh>
    <rPh sb="9" eb="10">
      <t>シャク</t>
    </rPh>
    <rPh sb="11" eb="12">
      <t>イエ</t>
    </rPh>
    <phoneticPr fontId="1"/>
  </si>
  <si>
    <t>　　　給　与　住　宅</t>
    <rPh sb="3" eb="4">
      <t>キュウ</t>
    </rPh>
    <rPh sb="5" eb="6">
      <t>アタエ</t>
    </rPh>
    <rPh sb="7" eb="8">
      <t>ジュウ</t>
    </rPh>
    <rPh sb="9" eb="10">
      <t>タク</t>
    </rPh>
    <phoneticPr fontId="1"/>
  </si>
  <si>
    <t>-</t>
    <phoneticPr fontId="1"/>
  </si>
  <si>
    <t>　　27年</t>
    <rPh sb="4" eb="5">
      <t>ネン</t>
    </rPh>
    <phoneticPr fontId="1"/>
  </si>
  <si>
    <t>　　26年</t>
    <rPh sb="4" eb="5">
      <t>ネン</t>
    </rPh>
    <phoneticPr fontId="1"/>
  </si>
  <si>
    <t>９　国籍別外国人数</t>
    <rPh sb="2" eb="4">
      <t>コクセキ</t>
    </rPh>
    <rPh sb="4" eb="5">
      <t>ベツ</t>
    </rPh>
    <rPh sb="5" eb="7">
      <t>ガイコク</t>
    </rPh>
    <rPh sb="7" eb="8">
      <t>ジン</t>
    </rPh>
    <rPh sb="8" eb="9">
      <t>スウ</t>
    </rPh>
    <phoneticPr fontId="1"/>
  </si>
  <si>
    <t xml:space="preserve">26年 </t>
    <rPh sb="2" eb="3">
      <t>ネン</t>
    </rPh>
    <phoneticPr fontId="1"/>
  </si>
  <si>
    <t>　　28年</t>
    <rPh sb="4" eb="5">
      <t>ネン</t>
    </rPh>
    <phoneticPr fontId="1"/>
  </si>
  <si>
    <t xml:space="preserve">27年 </t>
    <rPh sb="2" eb="3">
      <t>ネン</t>
    </rPh>
    <phoneticPr fontId="1"/>
  </si>
  <si>
    <t>平成27年</t>
    <rPh sb="0" eb="2">
      <t>ヘイセイ</t>
    </rPh>
    <rPh sb="4" eb="5">
      <t>ネン</t>
    </rPh>
    <phoneticPr fontId="1"/>
  </si>
  <si>
    <t>－</t>
    <phoneticPr fontId="1"/>
  </si>
  <si>
    <t>－</t>
  </si>
  <si>
    <t>　　40年</t>
    <rPh sb="4" eb="5">
      <t>ネン</t>
    </rPh>
    <phoneticPr fontId="1"/>
  </si>
  <si>
    <t>　昭和35年</t>
    <rPh sb="1" eb="3">
      <t>ショウワ</t>
    </rPh>
    <rPh sb="5" eb="6">
      <t>ネン</t>
    </rPh>
    <phoneticPr fontId="1"/>
  </si>
  <si>
    <t>資料　国勢調査</t>
    <rPh sb="0" eb="2">
      <t>シリョウ</t>
    </rPh>
    <rPh sb="3" eb="5">
      <t>コクセイ</t>
    </rPh>
    <rPh sb="5" eb="7">
      <t>チョウサ</t>
    </rPh>
    <phoneticPr fontId="1"/>
  </si>
  <si>
    <t>資料　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1"/>
  </si>
  <si>
    <t>資料　市民課</t>
    <rPh sb="0" eb="2">
      <t>シリョウ</t>
    </rPh>
    <rPh sb="3" eb="5">
      <t>シミン</t>
    </rPh>
    <rPh sb="5" eb="6">
      <t>カ</t>
    </rPh>
    <phoneticPr fontId="1"/>
  </si>
  <si>
    <t>資料　人口動態調査</t>
    <rPh sb="0" eb="2">
      <t>シリョウ</t>
    </rPh>
    <rPh sb="3" eb="5">
      <t>ジンコウ</t>
    </rPh>
    <rPh sb="5" eb="7">
      <t>ドウタイ</t>
    </rPh>
    <rPh sb="7" eb="9">
      <t>チョウサ</t>
    </rPh>
    <phoneticPr fontId="1"/>
  </si>
  <si>
    <t>資料　住民基本台帳人口移動報告</t>
    <phoneticPr fontId="1"/>
  </si>
  <si>
    <t>（各年3月31日現在）</t>
    <rPh sb="1" eb="3">
      <t>カクネン</t>
    </rPh>
    <rPh sb="4" eb="5">
      <t>ガツ</t>
    </rPh>
    <rPh sb="7" eb="8">
      <t>ニチ</t>
    </rPh>
    <rPh sb="8" eb="10">
      <t>ゲンザイ</t>
    </rPh>
    <phoneticPr fontId="1"/>
  </si>
  <si>
    <t>（各年9月30日現在）</t>
    <rPh sb="1" eb="3">
      <t>カクネン</t>
    </rPh>
    <rPh sb="4" eb="5">
      <t>ガツ</t>
    </rPh>
    <rPh sb="7" eb="8">
      <t>ニチ</t>
    </rPh>
    <rPh sb="8" eb="10">
      <t>ゲンザイ</t>
    </rPh>
    <phoneticPr fontId="1"/>
  </si>
  <si>
    <t>世帯数</t>
  </si>
  <si>
    <t>人口</t>
    <rPh sb="0" eb="2">
      <t>ジンコウ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</si>
  <si>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</si>
  <si>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</si>
  <si>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</si>
  <si>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　国勢調査</t>
    <phoneticPr fontId="1"/>
  </si>
  <si>
    <t>６　町別人口及び世帯数</t>
    <rPh sb="2" eb="3">
      <t>マチ</t>
    </rPh>
    <rPh sb="3" eb="4">
      <t>ベツ</t>
    </rPh>
    <rPh sb="4" eb="6">
      <t>ジンコウ</t>
    </rPh>
    <rPh sb="6" eb="7">
      <t>オヨ</t>
    </rPh>
    <rPh sb="8" eb="11">
      <t>セタイスウ</t>
    </rPh>
    <phoneticPr fontId="1"/>
  </si>
  <si>
    <t>　　29年</t>
    <rPh sb="4" eb="5">
      <t>ネン</t>
    </rPh>
    <phoneticPr fontId="1"/>
  </si>
  <si>
    <t xml:space="preserve">28年 </t>
    <rPh sb="2" eb="3">
      <t>ネン</t>
    </rPh>
    <phoneticPr fontId="1"/>
  </si>
  <si>
    <t>　　山口県</t>
    <rPh sb="2" eb="4">
      <t>ヤマグチ</t>
    </rPh>
    <rPh sb="4" eb="5">
      <t>ケン</t>
    </rPh>
    <phoneticPr fontId="1"/>
  </si>
  <si>
    <t>　　府中町</t>
    <rPh sb="2" eb="4">
      <t>フチュウ</t>
    </rPh>
    <rPh sb="4" eb="5">
      <t>マチ</t>
    </rPh>
    <phoneticPr fontId="1"/>
  </si>
  <si>
    <t>　　熊野町</t>
    <rPh sb="2" eb="3">
      <t>クマ</t>
    </rPh>
    <rPh sb="3" eb="4">
      <t>ノ</t>
    </rPh>
    <rPh sb="4" eb="5">
      <t>マチ</t>
    </rPh>
    <phoneticPr fontId="1"/>
  </si>
  <si>
    <t>平成12年</t>
    <rPh sb="0" eb="2">
      <t>ヘイセイ</t>
    </rPh>
    <rPh sb="4" eb="5">
      <t>ネン</t>
    </rPh>
    <phoneticPr fontId="1"/>
  </si>
  <si>
    <t>　　30年</t>
    <rPh sb="4" eb="5">
      <t>ネン</t>
    </rPh>
    <phoneticPr fontId="1"/>
  </si>
  <si>
    <t xml:space="preserve">29年 </t>
    <rPh sb="2" eb="3">
      <t>ネン</t>
    </rPh>
    <phoneticPr fontId="1"/>
  </si>
  <si>
    <t>　　31年</t>
    <rPh sb="4" eb="5">
      <t>ネン</t>
    </rPh>
    <phoneticPr fontId="1"/>
  </si>
  <si>
    <t xml:space="preserve">30年 </t>
    <rPh sb="2" eb="3">
      <t>ネン</t>
    </rPh>
    <phoneticPr fontId="1"/>
  </si>
  <si>
    <t>　令和２年　</t>
    <rPh sb="1" eb="3">
      <t>レイワ</t>
    </rPh>
    <rPh sb="4" eb="5">
      <t>ネン</t>
    </rPh>
    <phoneticPr fontId="1"/>
  </si>
  <si>
    <t>　　令和元年</t>
    <rPh sb="2" eb="4">
      <t>レイワ</t>
    </rPh>
    <rPh sb="4" eb="5">
      <t>ガン</t>
    </rPh>
    <rPh sb="5" eb="6">
      <t>ネン</t>
    </rPh>
    <phoneticPr fontId="1"/>
  </si>
  <si>
    <t xml:space="preserve">令和元年 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</si>
  <si>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</si>
  <si>
    <t>　　２年</t>
    <rPh sb="3" eb="4">
      <t>ネン</t>
    </rPh>
    <phoneticPr fontId="1"/>
  </si>
  <si>
    <t>注　日本人のみ</t>
    <rPh sb="0" eb="1">
      <t>チュウ</t>
    </rPh>
    <rPh sb="2" eb="5">
      <t>ニホンジン</t>
    </rPh>
    <phoneticPr fontId="1"/>
  </si>
  <si>
    <t>ベトナム</t>
    <phoneticPr fontId="1"/>
  </si>
  <si>
    <t>　　３年</t>
    <rPh sb="3" eb="4">
      <t>ネン</t>
    </rPh>
    <phoneticPr fontId="1"/>
  </si>
  <si>
    <t>タイ</t>
    <phoneticPr fontId="1"/>
  </si>
  <si>
    <t>令和２年</t>
    <rPh sb="0" eb="1">
      <t>レイ</t>
    </rPh>
    <rPh sb="1" eb="2">
      <t>ワ</t>
    </rPh>
    <rPh sb="3" eb="4">
      <t>ネン</t>
    </rPh>
    <phoneticPr fontId="1"/>
  </si>
  <si>
    <t>資料　令和２年国勢調査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phoneticPr fontId="1"/>
  </si>
  <si>
    <t>　  　３年　</t>
    <rPh sb="5" eb="6">
      <t>ネン</t>
    </rPh>
    <phoneticPr fontId="1"/>
  </si>
  <si>
    <t>　　山口県</t>
    <rPh sb="2" eb="5">
      <t>ヤマグチケン</t>
    </rPh>
    <phoneticPr fontId="1"/>
  </si>
  <si>
    <t>　　岡山県</t>
    <rPh sb="2" eb="4">
      <t>オカヤマ</t>
    </rPh>
    <rPh sb="4" eb="5">
      <t>ケン</t>
    </rPh>
    <phoneticPr fontId="1"/>
  </si>
  <si>
    <t>-</t>
    <phoneticPr fontId="1"/>
  </si>
  <si>
    <t>　　４年</t>
    <rPh sb="3" eb="4">
      <t>ネン</t>
    </rPh>
    <phoneticPr fontId="1"/>
  </si>
  <si>
    <t xml:space="preserve">２年 </t>
    <rPh sb="1" eb="2">
      <t>ネン</t>
    </rPh>
    <phoneticPr fontId="1"/>
  </si>
  <si>
    <t>△124
（△134）</t>
    <phoneticPr fontId="1"/>
  </si>
  <si>
    <t>594
（650）</t>
    <phoneticPr fontId="1"/>
  </si>
  <si>
    <t>340
（373）</t>
    <phoneticPr fontId="1"/>
  </si>
  <si>
    <t>254
（277）</t>
    <phoneticPr fontId="1"/>
  </si>
  <si>
    <t>890
（932）</t>
    <phoneticPr fontId="1"/>
  </si>
  <si>
    <t>493
（522）</t>
    <phoneticPr fontId="1"/>
  </si>
  <si>
    <t>397
（410）</t>
    <phoneticPr fontId="1"/>
  </si>
  <si>
    <t>△296
（△282）</t>
    <phoneticPr fontId="1"/>
  </si>
  <si>
    <t>547
（642）</t>
    <phoneticPr fontId="1"/>
  </si>
  <si>
    <t>308
（360）</t>
    <phoneticPr fontId="1"/>
  </si>
  <si>
    <t>239
（282）</t>
    <phoneticPr fontId="1"/>
  </si>
  <si>
    <t>846
（881）</t>
    <phoneticPr fontId="1"/>
  </si>
  <si>
    <t>447
（466）</t>
    <phoneticPr fontId="1"/>
  </si>
  <si>
    <t>399
（415）</t>
    <phoneticPr fontId="1"/>
  </si>
  <si>
    <t>△299
（△239）</t>
    <phoneticPr fontId="1"/>
  </si>
  <si>
    <t>605
（639）</t>
    <phoneticPr fontId="1"/>
  </si>
  <si>
    <t>326
（348）</t>
    <phoneticPr fontId="1"/>
  </si>
  <si>
    <t>279
（291）</t>
    <phoneticPr fontId="1"/>
  </si>
  <si>
    <t>860
（896）</t>
    <phoneticPr fontId="1"/>
  </si>
  <si>
    <t>429
（451）</t>
    <phoneticPr fontId="1"/>
  </si>
  <si>
    <t>431
（445）</t>
    <phoneticPr fontId="1"/>
  </si>
  <si>
    <t>△255
（△257）</t>
    <phoneticPr fontId="1"/>
  </si>
  <si>
    <t xml:space="preserve">      常住している者を含む。</t>
    <phoneticPr fontId="1"/>
  </si>
  <si>
    <t>平成26年</t>
    <rPh sb="0" eb="2">
      <t>ヘイセイ</t>
    </rPh>
    <rPh sb="4" eb="5">
      <t>ネン</t>
    </rPh>
    <phoneticPr fontId="1"/>
  </si>
  <si>
    <t>　  　４年　</t>
    <rPh sb="5" eb="6">
      <t>ネン</t>
    </rPh>
    <phoneticPr fontId="1"/>
  </si>
  <si>
    <t>　　　５年　</t>
    <rPh sb="4" eb="5">
      <t>ネン</t>
    </rPh>
    <phoneticPr fontId="1"/>
  </si>
  <si>
    <t xml:space="preserve">３年 </t>
    <rPh sb="1" eb="2">
      <t>ネン</t>
    </rPh>
    <phoneticPr fontId="1"/>
  </si>
  <si>
    <t xml:space="preserve">　　４年 </t>
    <rPh sb="3" eb="4">
      <t>ネン</t>
    </rPh>
    <phoneticPr fontId="1"/>
  </si>
  <si>
    <t xml:space="preserve">平成25年 </t>
    <rPh sb="0" eb="2">
      <t>ヘイセイ</t>
    </rPh>
    <rPh sb="4" eb="5">
      <t>ネン</t>
    </rPh>
    <phoneticPr fontId="1"/>
  </si>
  <si>
    <t>594
（651）</t>
  </si>
  <si>
    <t>340
（374）</t>
  </si>
  <si>
    <t>254
（278）</t>
  </si>
  <si>
    <t>890
（933）</t>
  </si>
  <si>
    <t>493
（523）</t>
  </si>
  <si>
    <t>397
（411）</t>
  </si>
  <si>
    <t>△296
（△283）</t>
  </si>
  <si>
    <t>注　平成30年以降の()書きは、外国人を含む。</t>
    <rPh sb="0" eb="1">
      <t>チュウ</t>
    </rPh>
    <rPh sb="2" eb="4">
      <t>ヘイセイ</t>
    </rPh>
    <rPh sb="6" eb="7">
      <t>ネン</t>
    </rPh>
    <rPh sb="7" eb="9">
      <t>イコウ</t>
    </rPh>
    <rPh sb="10" eb="13">
      <t>カッコガ</t>
    </rPh>
    <rPh sb="16" eb="19">
      <t>ガイコクジン</t>
    </rPh>
    <rPh sb="20" eb="21">
      <t>フク</t>
    </rPh>
    <phoneticPr fontId="1"/>
  </si>
  <si>
    <t>615
（663）</t>
    <phoneticPr fontId="1"/>
  </si>
  <si>
    <t>338
（369）</t>
    <phoneticPr fontId="1"/>
  </si>
  <si>
    <t>277
（294）</t>
    <phoneticPr fontId="1"/>
  </si>
  <si>
    <t>737
（798）</t>
    <phoneticPr fontId="1"/>
  </si>
  <si>
    <t>415
（451）</t>
    <phoneticPr fontId="1"/>
  </si>
  <si>
    <t>322
（347）</t>
    <phoneticPr fontId="1"/>
  </si>
  <si>
    <t>注　総数は、年齢別「不詳」を含む。</t>
    <rPh sb="0" eb="1">
      <t>チュウ</t>
    </rPh>
    <rPh sb="2" eb="4">
      <t>ソウスウ</t>
    </rPh>
    <rPh sb="6" eb="8">
      <t>ネンレイ</t>
    </rPh>
    <rPh sb="8" eb="9">
      <t>ベツ</t>
    </rPh>
    <rPh sb="10" eb="12">
      <t>フショウ</t>
    </rPh>
    <rPh sb="14" eb="15">
      <t>フク</t>
    </rPh>
    <phoneticPr fontId="1"/>
  </si>
  <si>
    <t>注　人口集中地区とは、人口密度の高い基本単位区（人口密度が１㎢当たり4,000人以上）が隣接して、
　合計5,000人以上を有する地区</t>
    <rPh sb="0" eb="1">
      <t>チュウ</t>
    </rPh>
    <rPh sb="2" eb="4">
      <t>ジンコウ</t>
    </rPh>
    <rPh sb="4" eb="6">
      <t>シュウチュウ</t>
    </rPh>
    <rPh sb="6" eb="8">
      <t>チク</t>
    </rPh>
    <rPh sb="11" eb="13">
      <t>ジンコウ</t>
    </rPh>
    <rPh sb="13" eb="15">
      <t>ミツド</t>
    </rPh>
    <rPh sb="16" eb="17">
      <t>タカ</t>
    </rPh>
    <rPh sb="24" eb="26">
      <t>ジンコウ</t>
    </rPh>
    <rPh sb="26" eb="28">
      <t>ミツド</t>
    </rPh>
    <rPh sb="31" eb="32">
      <t>アタ</t>
    </rPh>
    <rPh sb="39" eb="40">
      <t>ニン</t>
    </rPh>
    <rPh sb="40" eb="42">
      <t>イジョウ</t>
    </rPh>
    <rPh sb="44" eb="46">
      <t>リンセツ</t>
    </rPh>
    <rPh sb="51" eb="53">
      <t>ゴウケイ</t>
    </rPh>
    <rPh sb="58" eb="59">
      <t>ニン</t>
    </rPh>
    <rPh sb="59" eb="61">
      <t>イジョウ</t>
    </rPh>
    <rPh sb="62" eb="63">
      <t>ユウ</t>
    </rPh>
    <rPh sb="65" eb="67">
      <t>チク</t>
    </rPh>
    <phoneticPr fontId="1"/>
  </si>
  <si>
    <t>注１　「市内に常住する就業者・通学者」の総数には、従業地・通学地「不詳」を含む。</t>
    <rPh sb="0" eb="1">
      <t>チュウ</t>
    </rPh>
    <rPh sb="4" eb="6">
      <t>シナイ</t>
    </rPh>
    <rPh sb="7" eb="9">
      <t>ジョウジュウ</t>
    </rPh>
    <rPh sb="11" eb="14">
      <t>シュウギョウシャ</t>
    </rPh>
    <rPh sb="15" eb="18">
      <t>ツウガクシャ</t>
    </rPh>
    <rPh sb="20" eb="22">
      <t>ソウスウ</t>
    </rPh>
    <rPh sb="25" eb="28">
      <t>ジュウギョウチ</t>
    </rPh>
    <rPh sb="29" eb="32">
      <t>ツウガクチ</t>
    </rPh>
    <rPh sb="33" eb="35">
      <t>フショウ</t>
    </rPh>
    <rPh sb="37" eb="38">
      <t>フク</t>
    </rPh>
    <phoneticPr fontId="1"/>
  </si>
  <si>
    <t>注２　「竹原市に従業・通学する就業者・通学者」の総数には、従業地・通学地が「不詳」で当地に</t>
    <rPh sb="0" eb="1">
      <t>チュウ</t>
    </rPh>
    <rPh sb="4" eb="7">
      <t>タケハラシ</t>
    </rPh>
    <rPh sb="8" eb="10">
      <t>ジュウギョウ</t>
    </rPh>
    <rPh sb="11" eb="13">
      <t>ツウガク</t>
    </rPh>
    <rPh sb="15" eb="18">
      <t>シュウギョウシャ</t>
    </rPh>
    <rPh sb="19" eb="22">
      <t>ツウガクシャ</t>
    </rPh>
    <rPh sb="24" eb="26">
      <t>ソウスウ</t>
    </rPh>
    <rPh sb="29" eb="32">
      <t>ジュウギョウチ</t>
    </rPh>
    <rPh sb="33" eb="36">
      <t>ツウガクチ</t>
    </rPh>
    <rPh sb="38" eb="40">
      <t>フショウ</t>
    </rPh>
    <rPh sb="42" eb="44">
      <t>トウチ</t>
    </rPh>
    <phoneticPr fontId="1"/>
  </si>
  <si>
    <t>注１　昼間人口、夜間人口とも「年齢不詳」を含まない。　</t>
    <phoneticPr fontId="1"/>
  </si>
  <si>
    <t>16　昼間人口、夜間人口及び昼夜間人口比率の推移</t>
    <phoneticPr fontId="1"/>
  </si>
  <si>
    <t>　　５年</t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</si>
</sst>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#,##0.0_ "/>
    <numFmt numFmtId="181" formatCode="0.0_ "/>
    <numFmt numFmtId="182" formatCode="0.00_ "/>
    <numFmt numFmtId="183" formatCode="#,##0_ "/>
    <numFmt numFmtId="184" formatCode="#,##0.00_ "/>
    <numFmt numFmtId="185" formatCode="0_);[Red]\(0\)"/>
    <numFmt numFmtId="186" formatCode="#,##0_);[Red]\(#,##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 indent="1"/>
    </xf>
    <xf numFmtId="177" fontId="2" fillId="0" borderId="0" xfId="0" applyNumberFormat="1" applyFont="1" applyBorder="1" applyAlignment="1">
      <alignment horizontal="right" vertical="center" indent="1"/>
    </xf>
    <xf numFmtId="177" fontId="2" fillId="0" borderId="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2"/>
    </xf>
    <xf numFmtId="178" fontId="2" fillId="0" borderId="0" xfId="0" applyNumberFormat="1" applyFont="1" applyBorder="1" applyAlignment="1">
      <alignment horizontal="right" vertical="center" inden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9" fontId="2" fillId="0" borderId="0" xfId="0" applyNumberFormat="1" applyFo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righ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176" fontId="2" fillId="0" borderId="12" xfId="0" applyNumberFormat="1" applyFont="1" applyBorder="1" applyAlignment="1">
      <alignment horizontal="right" vertical="center" indent="1"/>
    </xf>
    <xf numFmtId="179" fontId="2" fillId="0" borderId="0" xfId="0" applyNumberFormat="1" applyFont="1" applyBorder="1" applyAlignment="1">
      <alignment horizontal="right" vertical="center" indent="1"/>
    </xf>
    <xf numFmtId="177" fontId="2" fillId="0" borderId="0" xfId="0" applyNumberFormat="1" applyFont="1" applyAlignment="1">
      <alignment horizontal="right" vertical="center" indent="1"/>
    </xf>
    <xf numFmtId="179" fontId="2" fillId="0" borderId="0" xfId="0" applyNumberFormat="1" applyFont="1" applyAlignment="1">
      <alignment horizontal="right" vertical="center" indent="1"/>
    </xf>
    <xf numFmtId="0" fontId="2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3" xfId="0" applyFont="1" applyBorder="1" applyAlignment="1">
      <alignment vertical="center" wrapText="1"/>
    </xf>
    <xf numFmtId="0" fontId="2" fillId="0" borderId="3" xfId="0" applyFont="1" applyBorder="1" applyAlignment="1">
      <alignment vertical="center" shrinkToFit="1"/>
    </xf>
    <xf numFmtId="176" fontId="2" fillId="0" borderId="14" xfId="0" applyNumberFormat="1" applyFont="1" applyBorder="1">
      <alignment vertical="center"/>
    </xf>
    <xf numFmtId="181" fontId="2" fillId="0" borderId="0" xfId="0" applyNumberFormat="1" applyFont="1" applyBorder="1">
      <alignment vertical="center"/>
    </xf>
    <xf numFmtId="181" fontId="2" fillId="0" borderId="1" xfId="0" applyNumberFormat="1" applyFont="1" applyBorder="1">
      <alignment vertical="center"/>
    </xf>
    <xf numFmtId="183" fontId="2" fillId="0" borderId="0" xfId="0" applyNumberFormat="1" applyFont="1" applyBorder="1">
      <alignment vertical="center"/>
    </xf>
    <xf numFmtId="182" fontId="2" fillId="0" borderId="0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3" fontId="2" fillId="0" borderId="12" xfId="0" applyNumberFormat="1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76" fontId="2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176" fontId="2" fillId="0" borderId="2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0" fontId="2" fillId="0" borderId="10" xfId="0" applyFont="1" applyBorder="1">
      <alignment vertical="center"/>
    </xf>
    <xf numFmtId="176" fontId="2" fillId="0" borderId="0" xfId="0" applyNumberFormat="1" applyFont="1" applyAlignment="1">
      <alignment horizontal="right" vertical="center" indent="1"/>
    </xf>
    <xf numFmtId="0" fontId="6" fillId="0" borderId="17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distributed" vertical="center" indent="1"/>
    </xf>
    <xf numFmtId="0" fontId="7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2" fillId="0" borderId="0" xfId="0" applyNumberFormat="1" applyFont="1">
      <alignment vertical="center"/>
    </xf>
    <xf numFmtId="176" fontId="13" fillId="0" borderId="0" xfId="0" applyNumberFormat="1" applyFont="1">
      <alignment vertical="center"/>
    </xf>
    <xf numFmtId="180" fontId="2" fillId="0" borderId="0" xfId="0" applyNumberFormat="1" applyFont="1" applyBorder="1">
      <alignment vertical="center"/>
    </xf>
    <xf numFmtId="176" fontId="2" fillId="0" borderId="16" xfId="0" applyNumberFormat="1" applyFont="1" applyBorder="1" applyAlignment="1">
      <alignment horizontal="right" vertical="center" indent="1"/>
    </xf>
    <xf numFmtId="0" fontId="7" fillId="0" borderId="0" xfId="0" applyFont="1">
      <alignment vertical="center"/>
    </xf>
    <xf numFmtId="176" fontId="2" fillId="0" borderId="20" xfId="0" applyNumberFormat="1" applyFont="1" applyBorder="1" applyAlignment="1">
      <alignment horizontal="right" vertical="center" indent="1"/>
    </xf>
    <xf numFmtId="179" fontId="2" fillId="0" borderId="20" xfId="0" applyNumberFormat="1" applyFont="1" applyBorder="1" applyAlignment="1">
      <alignment horizontal="right" vertical="center" indent="1"/>
    </xf>
    <xf numFmtId="177" fontId="2" fillId="0" borderId="11" xfId="0" applyNumberFormat="1" applyFont="1" applyBorder="1" applyAlignment="1">
      <alignment horizontal="right" vertical="center" indent="1"/>
    </xf>
    <xf numFmtId="179" fontId="2" fillId="0" borderId="11" xfId="0" applyNumberFormat="1" applyFont="1" applyBorder="1" applyAlignment="1">
      <alignment horizontal="right" vertical="center" indent="1"/>
    </xf>
    <xf numFmtId="176" fontId="2" fillId="0" borderId="11" xfId="0" applyNumberFormat="1" applyFont="1" applyBorder="1" applyAlignment="1">
      <alignment horizontal="right" vertical="center" indent="1"/>
    </xf>
    <xf numFmtId="0" fontId="2" fillId="0" borderId="18" xfId="0" applyFont="1" applyBorder="1" applyAlignment="1">
      <alignment horizontal="center" vertical="center" wrapText="1"/>
    </xf>
    <xf numFmtId="183" fontId="2" fillId="0" borderId="21" xfId="0" applyNumberFormat="1" applyFont="1" applyBorder="1">
      <alignment vertical="center"/>
    </xf>
    <xf numFmtId="182" fontId="2" fillId="0" borderId="1" xfId="0" applyNumberFormat="1" applyFont="1" applyBorder="1">
      <alignment vertical="center"/>
    </xf>
    <xf numFmtId="183" fontId="2" fillId="0" borderId="1" xfId="0" applyNumberFormat="1" applyFont="1" applyBorder="1">
      <alignment vertical="center"/>
    </xf>
    <xf numFmtId="180" fontId="2" fillId="0" borderId="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7" fillId="0" borderId="12" xfId="0" applyNumberFormat="1" applyFont="1" applyBorder="1">
      <alignment vertical="center"/>
    </xf>
    <xf numFmtId="176" fontId="7" fillId="0" borderId="0" xfId="0" applyNumberFormat="1" applyFont="1" applyBorder="1">
      <alignment vertical="center"/>
    </xf>
    <xf numFmtId="176" fontId="7" fillId="0" borderId="2" xfId="0" applyNumberFormat="1" applyFont="1" applyBorder="1">
      <alignment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7" fillId="0" borderId="0" xfId="0" quotePrefix="1" applyNumberFormat="1" applyFont="1" applyBorder="1" applyAlignment="1">
      <alignment horizontal="right" vertical="center"/>
    </xf>
    <xf numFmtId="176" fontId="2" fillId="0" borderId="21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 indent="2"/>
    </xf>
    <xf numFmtId="178" fontId="2" fillId="0" borderId="1" xfId="0" applyNumberFormat="1" applyFont="1" applyBorder="1" applyAlignment="1">
      <alignment horizontal="right" vertical="center" indent="1"/>
    </xf>
    <xf numFmtId="179" fontId="2" fillId="0" borderId="2" xfId="0" applyNumberFormat="1" applyFont="1" applyBorder="1" applyAlignment="1">
      <alignment horizontal="right" vertical="center" indent="1"/>
    </xf>
    <xf numFmtId="179" fontId="2" fillId="0" borderId="22" xfId="0" applyNumberFormat="1" applyFont="1" applyBorder="1" applyAlignment="1">
      <alignment horizontal="right" vertical="center" indent="1"/>
    </xf>
    <xf numFmtId="177" fontId="2" fillId="0" borderId="10" xfId="0" applyNumberFormat="1" applyFont="1" applyBorder="1" applyAlignment="1">
      <alignment horizontal="right" vertical="center" indent="1"/>
    </xf>
    <xf numFmtId="179" fontId="2" fillId="0" borderId="23" xfId="0" applyNumberFormat="1" applyFont="1" applyBorder="1" applyAlignment="1">
      <alignment horizontal="right" vertical="center" indent="1"/>
    </xf>
    <xf numFmtId="176" fontId="2" fillId="0" borderId="10" xfId="0" applyNumberFormat="1" applyFont="1" applyBorder="1" applyAlignment="1">
      <alignment horizontal="right" vertical="center" indent="1"/>
    </xf>
    <xf numFmtId="179" fontId="2" fillId="0" borderId="3" xfId="0" applyNumberFormat="1" applyFont="1" applyBorder="1" applyAlignment="1">
      <alignment horizontal="right" vertical="center" indent="1"/>
    </xf>
    <xf numFmtId="176" fontId="2" fillId="0" borderId="2" xfId="0" applyNumberFormat="1" applyFont="1" applyBorder="1" applyAlignment="1">
      <alignment horizontal="right" vertical="center" indent="1"/>
    </xf>
    <xf numFmtId="176" fontId="2" fillId="0" borderId="0" xfId="0" applyNumberFormat="1" applyFont="1" applyFill="1" applyAlignment="1">
      <alignment horizontal="right" vertical="center" indent="1"/>
    </xf>
    <xf numFmtId="176" fontId="2" fillId="0" borderId="0" xfId="0" applyNumberFormat="1" applyFont="1" applyFill="1" applyBorder="1" applyAlignment="1">
      <alignment horizontal="right" vertical="center" indent="1"/>
    </xf>
    <xf numFmtId="179" fontId="2" fillId="0" borderId="0" xfId="0" applyNumberFormat="1" applyFont="1" applyFill="1" applyBorder="1" applyAlignment="1">
      <alignment horizontal="right" vertical="center" indent="1"/>
    </xf>
    <xf numFmtId="176" fontId="2" fillId="0" borderId="1" xfId="0" applyNumberFormat="1" applyFont="1" applyFill="1" applyBorder="1" applyAlignment="1">
      <alignment horizontal="right" vertical="center" indent="1"/>
    </xf>
    <xf numFmtId="179" fontId="2" fillId="0" borderId="1" xfId="0" applyNumberFormat="1" applyFont="1" applyFill="1" applyBorder="1" applyAlignment="1">
      <alignment horizontal="right" vertical="center" indent="1"/>
    </xf>
    <xf numFmtId="184" fontId="2" fillId="0" borderId="20" xfId="0" applyNumberFormat="1" applyFont="1" applyFill="1" applyBorder="1">
      <alignment vertical="center"/>
    </xf>
    <xf numFmtId="0" fontId="0" fillId="0" borderId="0" xfId="0" applyFill="1">
      <alignment vertical="center"/>
    </xf>
    <xf numFmtId="184" fontId="2" fillId="0" borderId="0" xfId="0" applyNumberFormat="1" applyFont="1" applyFill="1" applyBorder="1">
      <alignment vertical="center"/>
    </xf>
    <xf numFmtId="184" fontId="2" fillId="0" borderId="1" xfId="0" applyNumberFormat="1" applyFont="1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8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86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6" fontId="7" fillId="0" borderId="12" xfId="0" applyNumberFormat="1" applyFont="1" applyBorder="1" applyAlignment="1">
      <alignment vertical="center"/>
    </xf>
    <xf numFmtId="186" fontId="2" fillId="0" borderId="12" xfId="0" applyNumberFormat="1" applyFont="1" applyBorder="1" applyAlignment="1">
      <alignment vertical="center"/>
    </xf>
    <xf numFmtId="186" fontId="2" fillId="0" borderId="21" xfId="0" applyNumberFormat="1" applyFont="1" applyBorder="1" applyAlignment="1">
      <alignment vertical="center"/>
    </xf>
    <xf numFmtId="0" fontId="2" fillId="0" borderId="21" xfId="0" applyFont="1" applyBorder="1">
      <alignment vertical="center"/>
    </xf>
    <xf numFmtId="0" fontId="2" fillId="0" borderId="3" xfId="0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81" fontId="2" fillId="0" borderId="12" xfId="0" applyNumberFormat="1" applyFont="1" applyBorder="1">
      <alignment vertical="center"/>
    </xf>
    <xf numFmtId="181" fontId="2" fillId="0" borderId="2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181" fontId="2" fillId="0" borderId="21" xfId="0" applyNumberFormat="1" applyFont="1" applyBorder="1">
      <alignment vertical="center"/>
    </xf>
    <xf numFmtId="181" fontId="2" fillId="0" borderId="3" xfId="0" applyNumberFormat="1" applyFont="1" applyBorder="1">
      <alignment vertical="center"/>
    </xf>
    <xf numFmtId="0" fontId="15" fillId="0" borderId="0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 indent="1"/>
    </xf>
    <xf numFmtId="176" fontId="2" fillId="0" borderId="12" xfId="0" applyNumberFormat="1" applyFont="1" applyBorder="1" applyAlignment="1">
      <alignment horizontal="right" vertical="center" indent="1"/>
    </xf>
    <xf numFmtId="176" fontId="2" fillId="0" borderId="21" xfId="0" applyNumberFormat="1" applyFont="1" applyBorder="1" applyAlignment="1">
      <alignment horizontal="right" vertical="center" indent="1"/>
    </xf>
    <xf numFmtId="176" fontId="2" fillId="0" borderId="1" xfId="0" applyNumberFormat="1" applyFont="1" applyBorder="1" applyAlignment="1">
      <alignment horizontal="right" vertical="center" indent="1"/>
    </xf>
    <xf numFmtId="0" fontId="5" fillId="0" borderId="19" xfId="0" applyFont="1" applyBorder="1" applyAlignment="1">
      <alignment vertical="center" wrapText="1"/>
    </xf>
    <xf numFmtId="0" fontId="12" fillId="0" borderId="17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 indent="1"/>
    </xf>
    <xf numFmtId="176" fontId="2" fillId="0" borderId="12" xfId="0" applyNumberFormat="1" applyFont="1" applyBorder="1" applyAlignment="1">
      <alignment horizontal="right" vertical="center" indent="1"/>
    </xf>
    <xf numFmtId="176" fontId="2" fillId="0" borderId="21" xfId="0" applyNumberFormat="1" applyFont="1" applyBorder="1" applyAlignment="1">
      <alignment horizontal="right" vertical="center" indent="1"/>
    </xf>
    <xf numFmtId="176" fontId="2" fillId="0" borderId="12" xfId="0" applyNumberFormat="1" applyFont="1" applyFill="1" applyBorder="1" applyAlignment="1">
      <alignment horizontal="right" vertical="center" indent="1"/>
    </xf>
    <xf numFmtId="176" fontId="2" fillId="0" borderId="21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183" fontId="2" fillId="0" borderId="2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 wrapText="1"/>
    </xf>
    <xf numFmtId="185" fontId="2" fillId="0" borderId="3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horizontal="center" vertical="center" wrapText="1"/>
    </xf>
    <xf numFmtId="185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3" fontId="2" fillId="0" borderId="12" xfId="0" applyNumberFormat="1" applyFont="1" applyBorder="1" applyAlignment="1">
      <alignment horizontal="right" vertical="center" indent="1"/>
    </xf>
    <xf numFmtId="183" fontId="2" fillId="0" borderId="0" xfId="0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 indent="1"/>
    </xf>
    <xf numFmtId="176" fontId="2" fillId="0" borderId="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right" vertical="center" indent="1"/>
    </xf>
    <xf numFmtId="0" fontId="2" fillId="0" borderId="3" xfId="0" applyFont="1" applyBorder="1" applyAlignment="1">
      <alignment horizontal="right" vertical="center" indent="1"/>
    </xf>
    <xf numFmtId="183" fontId="2" fillId="0" borderId="21" xfId="0" applyNumberFormat="1" applyFont="1" applyBorder="1" applyAlignment="1">
      <alignment horizontal="right" vertical="center" indent="1"/>
    </xf>
    <xf numFmtId="183" fontId="2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 indent="1"/>
    </xf>
    <xf numFmtId="176" fontId="2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83" fontId="2" fillId="0" borderId="12" xfId="0" applyNumberFormat="1" applyFont="1" applyBorder="1" applyAlignment="1">
      <alignment horizontal="center" vertical="center" wrapText="1"/>
    </xf>
    <xf numFmtId="183" fontId="2" fillId="0" borderId="0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183" fontId="2" fillId="0" borderId="21" xfId="0" applyNumberFormat="1" applyFont="1" applyBorder="1" applyAlignment="1">
      <alignment horizontal="center" vertical="center" wrapText="1"/>
    </xf>
    <xf numFmtId="183" fontId="2" fillId="0" borderId="1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 wrapText="1"/>
    </xf>
    <xf numFmtId="185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center" vertical="center"/>
    </xf>
    <xf numFmtId="183" fontId="2" fillId="0" borderId="2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 indent="2"/>
    </xf>
    <xf numFmtId="0" fontId="16" fillId="0" borderId="0" xfId="0" applyFont="1" applyFill="1" applyBorder="1" applyAlignment="1">
      <alignment horizontal="right" vertical="center" indent="2"/>
    </xf>
    <xf numFmtId="183" fontId="2" fillId="0" borderId="1" xfId="0" applyNumberFormat="1" applyFont="1" applyFill="1" applyBorder="1" applyAlignment="1">
      <alignment horizontal="right" vertical="center" indent="2"/>
    </xf>
    <xf numFmtId="0" fontId="16" fillId="0" borderId="1" xfId="0" applyFont="1" applyFill="1" applyBorder="1" applyAlignment="1">
      <alignment horizontal="right" vertical="center" indent="2"/>
    </xf>
    <xf numFmtId="183" fontId="2" fillId="0" borderId="12" xfId="0" applyNumberFormat="1" applyFont="1" applyFill="1" applyBorder="1" applyAlignment="1">
      <alignment horizontal="right" vertical="center" indent="2"/>
    </xf>
    <xf numFmtId="183" fontId="2" fillId="0" borderId="21" xfId="0" applyNumberFormat="1" applyFont="1" applyFill="1" applyBorder="1" applyAlignment="1">
      <alignment horizontal="right" vertical="center" indent="2"/>
    </xf>
    <xf numFmtId="183" fontId="2" fillId="0" borderId="12" xfId="0" applyNumberFormat="1" applyFont="1" applyBorder="1" applyAlignment="1">
      <alignment horizontal="right" vertical="center" indent="2"/>
    </xf>
    <xf numFmtId="0" fontId="16" fillId="0" borderId="0" xfId="0" applyFont="1" applyBorder="1" applyAlignment="1">
      <alignment horizontal="right" vertical="center" indent="2"/>
    </xf>
    <xf numFmtId="183" fontId="2" fillId="0" borderId="0" xfId="0" applyNumberFormat="1" applyFont="1" applyBorder="1" applyAlignment="1">
      <alignment horizontal="right" vertical="center" indent="2"/>
    </xf>
    <xf numFmtId="0" fontId="2" fillId="0" borderId="0" xfId="0" applyFont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183" fontId="2" fillId="0" borderId="16" xfId="0" applyNumberFormat="1" applyFont="1" applyBorder="1" applyAlignment="1">
      <alignment horizontal="right" vertical="center" indent="2"/>
    </xf>
    <xf numFmtId="0" fontId="16" fillId="0" borderId="20" xfId="0" applyFont="1" applyBorder="1" applyAlignment="1">
      <alignment horizontal="right" vertical="center" indent="2"/>
    </xf>
    <xf numFmtId="183" fontId="2" fillId="0" borderId="20" xfId="0" applyNumberFormat="1" applyFont="1" applyBorder="1" applyAlignment="1">
      <alignment horizontal="right" vertical="center" indent="2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0" fillId="0" borderId="2" xfId="0" applyBorder="1" applyAlignment="1">
      <alignment vertical="center"/>
    </xf>
    <xf numFmtId="0" fontId="16" fillId="0" borderId="3" xfId="0" applyFont="1" applyBorder="1" applyAlignment="1">
      <alignment vertical="center"/>
    </xf>
    <xf numFmtId="0" fontId="0" fillId="0" borderId="22" xfId="0" applyBorder="1" applyAlignment="1">
      <alignment horizontal="distributed" vertical="center" indent="1"/>
    </xf>
    <xf numFmtId="0" fontId="2" fillId="0" borderId="22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0" fillId="0" borderId="2" xfId="0" applyBorder="1" applyAlignment="1">
      <alignment horizontal="distributed" vertical="center" indent="1"/>
    </xf>
    <xf numFmtId="0" fontId="2" fillId="0" borderId="1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2" fillId="0" borderId="21" xfId="0" applyFont="1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14" fillId="0" borderId="22" xfId="0" applyFont="1" applyBorder="1" applyAlignment="1">
      <alignment horizontal="center" vertical="top" textRotation="255" wrapText="1" shrinkToFit="1"/>
    </xf>
    <xf numFmtId="0" fontId="14" fillId="0" borderId="23" xfId="0" applyFont="1" applyBorder="1" applyAlignment="1">
      <alignment horizontal="center" vertical="top" textRotation="255" wrapText="1" shrinkToFit="1"/>
    </xf>
    <xf numFmtId="0" fontId="2" fillId="0" borderId="3" xfId="0" applyFont="1" applyBorder="1" applyAlignment="1">
      <alignment vertical="center" textRotation="255"/>
    </xf>
    <xf numFmtId="0" fontId="2" fillId="0" borderId="10" xfId="0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2" fillId="0" borderId="12" xfId="0" applyFont="1" applyBorder="1" applyAlignment="1">
      <alignment vertical="center" shrinkToFit="1"/>
    </xf>
    <xf numFmtId="0" fontId="0" fillId="0" borderId="2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2" fillId="0" borderId="12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183" fontId="8" fillId="0" borderId="21" xfId="0" applyNumberFormat="1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/>
    </xf>
    <xf numFmtId="183" fontId="8" fillId="0" borderId="12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9" fontId="8" fillId="0" borderId="0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76" fontId="2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9"/>
  <sheetViews>
    <sheetView tabSelected="1" workbookViewId="0">
      <selection activeCell="A2" sqref="A2"/>
    </sheetView>
  </sheetViews>
  <sheetFormatPr defaultColWidth="9" defaultRowHeight="24.9" customHeight="1" x14ac:dyDescent="0.2"/>
  <cols>
    <col min="1" max="1" width="14.6640625" style="1" customWidth="1"/>
    <col min="2" max="5" width="12.6640625" style="1" customWidth="1"/>
    <col min="6" max="7" width="10.6640625" style="1" customWidth="1"/>
    <col min="8" max="16384" width="9" style="1"/>
  </cols>
  <sheetData>
    <row r="1" spans="1:7" ht="20.100000000000001" customHeight="1" x14ac:dyDescent="0.2">
      <c r="A1" s="75" t="s">
        <v>143</v>
      </c>
    </row>
    <row r="2" spans="1:7" ht="15" customHeight="1" x14ac:dyDescent="0.2"/>
    <row r="3" spans="1:7" ht="15" customHeight="1" thickBot="1" x14ac:dyDescent="0.25">
      <c r="F3" s="193" t="s">
        <v>192</v>
      </c>
      <c r="G3" s="193"/>
    </row>
    <row r="4" spans="1:7" ht="15" customHeight="1" x14ac:dyDescent="0.2">
      <c r="A4" s="194" t="s">
        <v>21</v>
      </c>
      <c r="B4" s="196" t="s">
        <v>22</v>
      </c>
      <c r="C4" s="196" t="s">
        <v>25</v>
      </c>
      <c r="D4" s="196"/>
      <c r="E4" s="196"/>
      <c r="F4" s="24" t="s">
        <v>23</v>
      </c>
      <c r="G4" s="12" t="s">
        <v>152</v>
      </c>
    </row>
    <row r="5" spans="1:7" ht="15" customHeight="1" x14ac:dyDescent="0.2">
      <c r="A5" s="195"/>
      <c r="B5" s="197"/>
      <c r="C5" s="11" t="s">
        <v>2</v>
      </c>
      <c r="D5" s="11" t="s">
        <v>3</v>
      </c>
      <c r="E5" s="11" t="s">
        <v>4</v>
      </c>
      <c r="F5" s="10" t="s">
        <v>153</v>
      </c>
      <c r="G5" s="25" t="s">
        <v>110</v>
      </c>
    </row>
    <row r="6" spans="1:7" ht="24.9" customHeight="1" x14ac:dyDescent="0.2">
      <c r="A6" s="22" t="s">
        <v>191</v>
      </c>
      <c r="B6" s="83">
        <v>8738</v>
      </c>
      <c r="C6" s="19">
        <f t="shared" ref="C6:C15" si="0">SUM(D6:E6)</f>
        <v>36424</v>
      </c>
      <c r="D6" s="19">
        <v>17328</v>
      </c>
      <c r="E6" s="19">
        <v>19096</v>
      </c>
      <c r="F6" s="20">
        <v>116.83</v>
      </c>
      <c r="G6" s="23">
        <v>311.8</v>
      </c>
    </row>
    <row r="7" spans="1:7" ht="24.9" customHeight="1" x14ac:dyDescent="0.2">
      <c r="A7" s="22" t="s">
        <v>190</v>
      </c>
      <c r="B7" s="32">
        <v>9089</v>
      </c>
      <c r="C7" s="19">
        <f>SUM(D7:E7)</f>
        <v>35018</v>
      </c>
      <c r="D7" s="19">
        <v>16533</v>
      </c>
      <c r="E7" s="19">
        <v>18485</v>
      </c>
      <c r="F7" s="20">
        <v>116.93</v>
      </c>
      <c r="G7" s="23">
        <v>299.5</v>
      </c>
    </row>
    <row r="8" spans="1:7" ht="24.9" customHeight="1" x14ac:dyDescent="0.2">
      <c r="A8" s="22" t="s">
        <v>155</v>
      </c>
      <c r="B8" s="32">
        <v>9754</v>
      </c>
      <c r="C8" s="19">
        <f t="shared" si="0"/>
        <v>35017</v>
      </c>
      <c r="D8" s="19">
        <v>16647</v>
      </c>
      <c r="E8" s="19">
        <v>18370</v>
      </c>
      <c r="F8" s="20">
        <v>117.06</v>
      </c>
      <c r="G8" s="23">
        <v>299.10000000000002</v>
      </c>
    </row>
    <row r="9" spans="1:7" ht="24.9" customHeight="1" x14ac:dyDescent="0.2">
      <c r="A9" s="22" t="s">
        <v>156</v>
      </c>
      <c r="B9" s="32">
        <v>10694</v>
      </c>
      <c r="C9" s="19">
        <f t="shared" si="0"/>
        <v>36273</v>
      </c>
      <c r="D9" s="19">
        <v>17324</v>
      </c>
      <c r="E9" s="19">
        <v>18949</v>
      </c>
      <c r="F9" s="20">
        <v>117.29</v>
      </c>
      <c r="G9" s="23">
        <v>309.3</v>
      </c>
    </row>
    <row r="10" spans="1:7" ht="24.9" customHeight="1" x14ac:dyDescent="0.2">
      <c r="A10" s="22" t="s">
        <v>157</v>
      </c>
      <c r="B10" s="32">
        <v>11431</v>
      </c>
      <c r="C10" s="19">
        <f t="shared" si="0"/>
        <v>36895</v>
      </c>
      <c r="D10" s="19">
        <v>17673</v>
      </c>
      <c r="E10" s="19">
        <v>19222</v>
      </c>
      <c r="F10" s="20">
        <v>117.44</v>
      </c>
      <c r="G10" s="23">
        <v>314.2</v>
      </c>
    </row>
    <row r="11" spans="1:7" ht="24.9" customHeight="1" x14ac:dyDescent="0.2">
      <c r="A11" s="22" t="s">
        <v>158</v>
      </c>
      <c r="B11" s="32">
        <v>11601</v>
      </c>
      <c r="C11" s="19">
        <f t="shared" si="0"/>
        <v>36286</v>
      </c>
      <c r="D11" s="19">
        <v>17291</v>
      </c>
      <c r="E11" s="19">
        <v>18995</v>
      </c>
      <c r="F11" s="20">
        <v>117.54</v>
      </c>
      <c r="G11" s="23">
        <v>308.7</v>
      </c>
    </row>
    <row r="12" spans="1:7" ht="24.9" customHeight="1" x14ac:dyDescent="0.2">
      <c r="A12" s="22" t="s">
        <v>159</v>
      </c>
      <c r="B12" s="32">
        <v>11666</v>
      </c>
      <c r="C12" s="19">
        <f t="shared" si="0"/>
        <v>34771</v>
      </c>
      <c r="D12" s="19">
        <v>16428</v>
      </c>
      <c r="E12" s="19">
        <v>18343</v>
      </c>
      <c r="F12" s="20">
        <v>118.21</v>
      </c>
      <c r="G12" s="23">
        <v>294.10000000000002</v>
      </c>
    </row>
    <row r="13" spans="1:7" ht="24.9" customHeight="1" x14ac:dyDescent="0.2">
      <c r="A13" s="22" t="s">
        <v>26</v>
      </c>
      <c r="B13" s="32">
        <v>11931</v>
      </c>
      <c r="C13" s="19">
        <f t="shared" si="0"/>
        <v>33451</v>
      </c>
      <c r="D13" s="19">
        <v>15809</v>
      </c>
      <c r="E13" s="19">
        <v>17642</v>
      </c>
      <c r="F13" s="20">
        <v>118.21</v>
      </c>
      <c r="G13" s="23">
        <v>283</v>
      </c>
    </row>
    <row r="14" spans="1:7" ht="24.9" customHeight="1" x14ac:dyDescent="0.2">
      <c r="A14" s="22" t="s">
        <v>160</v>
      </c>
      <c r="B14" s="32">
        <v>11956</v>
      </c>
      <c r="C14" s="19">
        <f t="shared" si="0"/>
        <v>31935</v>
      </c>
      <c r="D14" s="19">
        <v>14977</v>
      </c>
      <c r="E14" s="19">
        <v>16958</v>
      </c>
      <c r="F14" s="20">
        <v>118.3</v>
      </c>
      <c r="G14" s="23">
        <v>269.89999999999998</v>
      </c>
    </row>
    <row r="15" spans="1:7" ht="24.9" customHeight="1" x14ac:dyDescent="0.2">
      <c r="A15" s="22" t="s">
        <v>161</v>
      </c>
      <c r="B15" s="32">
        <v>11852</v>
      </c>
      <c r="C15" s="19">
        <f t="shared" si="0"/>
        <v>30657</v>
      </c>
      <c r="D15" s="19">
        <v>14306</v>
      </c>
      <c r="E15" s="19">
        <v>16351</v>
      </c>
      <c r="F15" s="20">
        <v>118.3</v>
      </c>
      <c r="G15" s="23">
        <v>259.10000000000002</v>
      </c>
    </row>
    <row r="16" spans="1:7" ht="24.9" customHeight="1" x14ac:dyDescent="0.2">
      <c r="A16" s="22" t="s">
        <v>162</v>
      </c>
      <c r="B16" s="32">
        <v>11525</v>
      </c>
      <c r="C16" s="19">
        <f>SUM(D16:E16)</f>
        <v>28644</v>
      </c>
      <c r="D16" s="19">
        <v>13438</v>
      </c>
      <c r="E16" s="19">
        <v>15206</v>
      </c>
      <c r="F16" s="20">
        <v>118.3</v>
      </c>
      <c r="G16" s="23">
        <v>242.1</v>
      </c>
    </row>
    <row r="17" spans="1:7" ht="24.9" customHeight="1" x14ac:dyDescent="0.2">
      <c r="A17" s="22" t="s">
        <v>181</v>
      </c>
      <c r="B17" s="163">
        <v>11204</v>
      </c>
      <c r="C17" s="162">
        <f>SUM(D17:E17)</f>
        <v>26426</v>
      </c>
      <c r="D17" s="162">
        <v>12563</v>
      </c>
      <c r="E17" s="162">
        <v>13863</v>
      </c>
      <c r="F17" s="20">
        <v>118.23</v>
      </c>
      <c r="G17" s="23">
        <v>223.5</v>
      </c>
    </row>
    <row r="18" spans="1:7" ht="24.9" customHeight="1" thickBot="1" x14ac:dyDescent="0.25">
      <c r="A18" s="110" t="s">
        <v>219</v>
      </c>
      <c r="B18" s="164">
        <v>10682</v>
      </c>
      <c r="C18" s="165">
        <f>SUM(D18:E18)</f>
        <v>23993</v>
      </c>
      <c r="D18" s="165">
        <v>11434</v>
      </c>
      <c r="E18" s="165">
        <v>12559</v>
      </c>
      <c r="F18" s="21">
        <v>118.23</v>
      </c>
      <c r="G18" s="111">
        <v>202.9</v>
      </c>
    </row>
    <row r="19" spans="1:7" ht="24.9" customHeight="1" x14ac:dyDescent="0.2">
      <c r="A19" s="1" t="s">
        <v>154</v>
      </c>
    </row>
  </sheetData>
  <mergeCells count="4">
    <mergeCell ref="F3:G3"/>
    <mergeCell ref="A4:A5"/>
    <mergeCell ref="B4:B5"/>
    <mergeCell ref="C4:E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&amp;C&amp;"ＭＳ 明朝,標準"&amp;10-3-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4"/>
  <sheetViews>
    <sheetView workbookViewId="0">
      <selection activeCell="A2" sqref="A2"/>
    </sheetView>
  </sheetViews>
  <sheetFormatPr defaultColWidth="9" defaultRowHeight="15" customHeight="1" x14ac:dyDescent="0.2"/>
  <cols>
    <col min="1" max="1" width="12.6640625" style="1" customWidth="1"/>
    <col min="2" max="9" width="9.109375" style="1" customWidth="1"/>
    <col min="10" max="16384" width="9" style="1"/>
  </cols>
  <sheetData>
    <row r="1" spans="1:9" s="84" customFormat="1" ht="20.100000000000001" customHeight="1" x14ac:dyDescent="0.2">
      <c r="A1" s="75" t="s">
        <v>205</v>
      </c>
    </row>
    <row r="3" spans="1:9" ht="15" customHeight="1" thickBot="1" x14ac:dyDescent="0.25">
      <c r="G3" s="129"/>
      <c r="H3" s="129"/>
      <c r="I3" s="141" t="s">
        <v>204</v>
      </c>
    </row>
    <row r="4" spans="1:9" ht="15" customHeight="1" x14ac:dyDescent="0.2">
      <c r="A4" s="198" t="s">
        <v>27</v>
      </c>
      <c r="B4" s="201" t="s">
        <v>187</v>
      </c>
      <c r="C4" s="198"/>
      <c r="D4" s="198"/>
      <c r="E4" s="198"/>
      <c r="F4" s="201" t="s">
        <v>219</v>
      </c>
      <c r="G4" s="198"/>
      <c r="H4" s="198"/>
      <c r="I4" s="198"/>
    </row>
    <row r="5" spans="1:9" ht="15" customHeight="1" x14ac:dyDescent="0.2">
      <c r="A5" s="199"/>
      <c r="B5" s="202" t="s">
        <v>199</v>
      </c>
      <c r="C5" s="204" t="s">
        <v>24</v>
      </c>
      <c r="D5" s="205"/>
      <c r="E5" s="205"/>
      <c r="F5" s="202" t="s">
        <v>199</v>
      </c>
      <c r="G5" s="197" t="s">
        <v>200</v>
      </c>
      <c r="H5" s="197"/>
      <c r="I5" s="204"/>
    </row>
    <row r="6" spans="1:9" ht="15" customHeight="1" x14ac:dyDescent="0.2">
      <c r="A6" s="200"/>
      <c r="B6" s="203"/>
      <c r="C6" s="130" t="s">
        <v>2</v>
      </c>
      <c r="D6" s="130" t="s">
        <v>3</v>
      </c>
      <c r="E6" s="134" t="s">
        <v>4</v>
      </c>
      <c r="F6" s="203"/>
      <c r="G6" s="133" t="s">
        <v>201</v>
      </c>
      <c r="H6" s="135" t="s">
        <v>202</v>
      </c>
      <c r="I6" s="134" t="s">
        <v>203</v>
      </c>
    </row>
    <row r="7" spans="1:9" ht="20.100000000000001" customHeight="1" x14ac:dyDescent="0.2">
      <c r="A7" s="73" t="s">
        <v>2</v>
      </c>
      <c r="B7" s="132">
        <f t="shared" ref="B7:E7" si="0">SUM(B9:B16,B18,B26:B27,B29)</f>
        <v>11204</v>
      </c>
      <c r="C7" s="137">
        <f>SUM(C9:C16,C18,C26:C27,C29)</f>
        <v>26426</v>
      </c>
      <c r="D7" s="137">
        <f t="shared" si="0"/>
        <v>12563</v>
      </c>
      <c r="E7" s="137">
        <f t="shared" si="0"/>
        <v>13863</v>
      </c>
      <c r="F7" s="143">
        <f>SUM(F9:F16,F18,F26:F27,F29)</f>
        <v>10682</v>
      </c>
      <c r="G7" s="136">
        <f>SUM(G9:G16,G18,G26:G27,G29)</f>
        <v>23993</v>
      </c>
      <c r="H7" s="136">
        <f t="shared" ref="H7:I7" si="1">SUM(H9:H16,H18,H26:H27,H29)</f>
        <v>11434</v>
      </c>
      <c r="I7" s="136">
        <f t="shared" si="1"/>
        <v>12559</v>
      </c>
    </row>
    <row r="8" spans="1:9" ht="20.100000000000001" customHeight="1" x14ac:dyDescent="0.2">
      <c r="A8" s="27"/>
      <c r="B8" s="131"/>
      <c r="C8" s="55"/>
      <c r="D8" s="55"/>
      <c r="E8" s="55"/>
      <c r="F8" s="144"/>
      <c r="G8" s="138"/>
      <c r="H8" s="138"/>
      <c r="I8" s="138"/>
    </row>
    <row r="9" spans="1:9" ht="20.100000000000001" customHeight="1" x14ac:dyDescent="0.2">
      <c r="A9" s="73" t="s">
        <v>28</v>
      </c>
      <c r="B9" s="132">
        <v>113</v>
      </c>
      <c r="C9" s="137">
        <f>SUM(D9:E9)</f>
        <v>276</v>
      </c>
      <c r="D9" s="137">
        <v>137</v>
      </c>
      <c r="E9" s="137">
        <v>139</v>
      </c>
      <c r="F9" s="143">
        <v>108</v>
      </c>
      <c r="G9" s="136">
        <f>SUM(H9:I9)</f>
        <v>237</v>
      </c>
      <c r="H9" s="136">
        <v>116</v>
      </c>
      <c r="I9" s="136">
        <v>121</v>
      </c>
    </row>
    <row r="10" spans="1:9" ht="20.100000000000001" customHeight="1" x14ac:dyDescent="0.2">
      <c r="A10" s="73" t="s">
        <v>41</v>
      </c>
      <c r="B10" s="132">
        <v>156</v>
      </c>
      <c r="C10" s="137">
        <f t="shared" ref="C10:C16" si="2">SUM(D10:E10)</f>
        <v>366</v>
      </c>
      <c r="D10" s="137">
        <v>172</v>
      </c>
      <c r="E10" s="137">
        <v>194</v>
      </c>
      <c r="F10" s="143">
        <v>144</v>
      </c>
      <c r="G10" s="136">
        <f>SUM(H10:I10)</f>
        <v>323</v>
      </c>
      <c r="H10" s="136">
        <v>148</v>
      </c>
      <c r="I10" s="136">
        <v>175</v>
      </c>
    </row>
    <row r="11" spans="1:9" ht="20.100000000000001" customHeight="1" x14ac:dyDescent="0.2">
      <c r="A11" s="73" t="s">
        <v>29</v>
      </c>
      <c r="B11" s="132">
        <v>398</v>
      </c>
      <c r="C11" s="137">
        <f t="shared" si="2"/>
        <v>1114</v>
      </c>
      <c r="D11" s="137">
        <v>489</v>
      </c>
      <c r="E11" s="137">
        <v>625</v>
      </c>
      <c r="F11" s="143">
        <v>380</v>
      </c>
      <c r="G11" s="136">
        <f t="shared" ref="G11:G16" si="3">SUM(H11:I11)</f>
        <v>1025</v>
      </c>
      <c r="H11" s="136">
        <v>462</v>
      </c>
      <c r="I11" s="136">
        <v>563</v>
      </c>
    </row>
    <row r="12" spans="1:9" ht="20.100000000000001" customHeight="1" x14ac:dyDescent="0.2">
      <c r="A12" s="73" t="s">
        <v>30</v>
      </c>
      <c r="B12" s="132">
        <v>255</v>
      </c>
      <c r="C12" s="137">
        <f t="shared" si="2"/>
        <v>611</v>
      </c>
      <c r="D12" s="137">
        <v>295</v>
      </c>
      <c r="E12" s="137">
        <v>316</v>
      </c>
      <c r="F12" s="143">
        <v>241</v>
      </c>
      <c r="G12" s="136">
        <f t="shared" si="3"/>
        <v>524</v>
      </c>
      <c r="H12" s="136">
        <v>248</v>
      </c>
      <c r="I12" s="136">
        <v>276</v>
      </c>
    </row>
    <row r="13" spans="1:9" ht="20.100000000000001" customHeight="1" x14ac:dyDescent="0.2">
      <c r="A13" s="73" t="s">
        <v>31</v>
      </c>
      <c r="B13" s="132">
        <v>503</v>
      </c>
      <c r="C13" s="137">
        <f t="shared" si="2"/>
        <v>1217</v>
      </c>
      <c r="D13" s="137">
        <v>576</v>
      </c>
      <c r="E13" s="137">
        <v>641</v>
      </c>
      <c r="F13" s="143">
        <v>477</v>
      </c>
      <c r="G13" s="136">
        <f t="shared" si="3"/>
        <v>1079</v>
      </c>
      <c r="H13" s="136">
        <v>527</v>
      </c>
      <c r="I13" s="136">
        <v>552</v>
      </c>
    </row>
    <row r="14" spans="1:9" ht="20.100000000000001" customHeight="1" x14ac:dyDescent="0.2">
      <c r="A14" s="73" t="s">
        <v>32</v>
      </c>
      <c r="B14" s="132">
        <v>52</v>
      </c>
      <c r="C14" s="137">
        <f t="shared" si="2"/>
        <v>127</v>
      </c>
      <c r="D14" s="137">
        <v>56</v>
      </c>
      <c r="E14" s="137">
        <v>71</v>
      </c>
      <c r="F14" s="143">
        <v>51</v>
      </c>
      <c r="G14" s="136">
        <f t="shared" si="3"/>
        <v>111</v>
      </c>
      <c r="H14" s="136">
        <v>53</v>
      </c>
      <c r="I14" s="136">
        <v>58</v>
      </c>
    </row>
    <row r="15" spans="1:9" ht="20.100000000000001" customHeight="1" x14ac:dyDescent="0.2">
      <c r="A15" s="73" t="s">
        <v>33</v>
      </c>
      <c r="B15" s="132">
        <v>1374</v>
      </c>
      <c r="C15" s="137">
        <f t="shared" si="2"/>
        <v>3608</v>
      </c>
      <c r="D15" s="137">
        <v>1702</v>
      </c>
      <c r="E15" s="137">
        <v>1906</v>
      </c>
      <c r="F15" s="143">
        <v>1358</v>
      </c>
      <c r="G15" s="136">
        <f t="shared" si="3"/>
        <v>3363</v>
      </c>
      <c r="H15" s="136">
        <v>1557</v>
      </c>
      <c r="I15" s="136">
        <v>1806</v>
      </c>
    </row>
    <row r="16" spans="1:9" ht="20.100000000000001" customHeight="1" x14ac:dyDescent="0.2">
      <c r="A16" s="73" t="s">
        <v>34</v>
      </c>
      <c r="B16" s="132">
        <v>1209</v>
      </c>
      <c r="C16" s="137">
        <f t="shared" si="2"/>
        <v>2898</v>
      </c>
      <c r="D16" s="137">
        <v>1367</v>
      </c>
      <c r="E16" s="137">
        <v>1531</v>
      </c>
      <c r="F16" s="143">
        <v>1131</v>
      </c>
      <c r="G16" s="136">
        <f t="shared" si="3"/>
        <v>2560</v>
      </c>
      <c r="H16" s="136">
        <v>1198</v>
      </c>
      <c r="I16" s="136">
        <v>1362</v>
      </c>
    </row>
    <row r="17" spans="1:9" ht="20.100000000000001" customHeight="1" x14ac:dyDescent="0.2">
      <c r="A17" s="17"/>
      <c r="B17" s="131"/>
      <c r="C17" s="55"/>
      <c r="D17" s="55"/>
      <c r="E17" s="55"/>
      <c r="F17" s="144"/>
      <c r="G17" s="138"/>
      <c r="H17" s="138"/>
      <c r="I17" s="138"/>
    </row>
    <row r="18" spans="1:9" ht="20.100000000000001" customHeight="1" x14ac:dyDescent="0.2">
      <c r="A18" s="74" t="s">
        <v>48</v>
      </c>
      <c r="B18" s="132">
        <f t="shared" ref="B18:I18" si="4">SUM(B19:B24)</f>
        <v>4209</v>
      </c>
      <c r="C18" s="137">
        <f t="shared" si="4"/>
        <v>9643</v>
      </c>
      <c r="D18" s="137">
        <f t="shared" si="4"/>
        <v>4556</v>
      </c>
      <c r="E18" s="137">
        <f t="shared" si="4"/>
        <v>5087</v>
      </c>
      <c r="F18" s="143">
        <f t="shared" si="4"/>
        <v>4123</v>
      </c>
      <c r="G18" s="136">
        <f t="shared" si="4"/>
        <v>9026</v>
      </c>
      <c r="H18" s="136">
        <f t="shared" si="4"/>
        <v>4298</v>
      </c>
      <c r="I18" s="136">
        <f t="shared" si="4"/>
        <v>4728</v>
      </c>
    </row>
    <row r="19" spans="1:9" ht="20.100000000000001" customHeight="1" x14ac:dyDescent="0.2">
      <c r="A19" s="28" t="s">
        <v>43</v>
      </c>
      <c r="B19" s="131">
        <v>1617</v>
      </c>
      <c r="C19" s="55">
        <f t="shared" ref="C19:C24" si="5">SUM(D19:E19)</f>
        <v>3814</v>
      </c>
      <c r="D19" s="55">
        <v>1802</v>
      </c>
      <c r="E19" s="55">
        <v>2012</v>
      </c>
      <c r="F19" s="144">
        <v>1617</v>
      </c>
      <c r="G19" s="138">
        <f>SUM(H19:I19)</f>
        <v>3648</v>
      </c>
      <c r="H19" s="138">
        <v>1761</v>
      </c>
      <c r="I19" s="138">
        <v>1887</v>
      </c>
    </row>
    <row r="20" spans="1:9" ht="20.100000000000001" customHeight="1" x14ac:dyDescent="0.2">
      <c r="A20" s="28" t="s">
        <v>44</v>
      </c>
      <c r="B20" s="131">
        <v>620</v>
      </c>
      <c r="C20" s="55">
        <f t="shared" si="5"/>
        <v>1287</v>
      </c>
      <c r="D20" s="55">
        <v>631</v>
      </c>
      <c r="E20" s="55">
        <v>656</v>
      </c>
      <c r="F20" s="144">
        <v>635</v>
      </c>
      <c r="G20" s="138">
        <f>SUM(H20:I20)</f>
        <v>1244</v>
      </c>
      <c r="H20" s="138">
        <v>588</v>
      </c>
      <c r="I20" s="138">
        <v>656</v>
      </c>
    </row>
    <row r="21" spans="1:9" ht="20.100000000000001" customHeight="1" x14ac:dyDescent="0.2">
      <c r="A21" s="28" t="s">
        <v>50</v>
      </c>
      <c r="B21" s="131">
        <v>706</v>
      </c>
      <c r="C21" s="55">
        <f t="shared" si="5"/>
        <v>1531</v>
      </c>
      <c r="D21" s="55">
        <v>744</v>
      </c>
      <c r="E21" s="55">
        <v>787</v>
      </c>
      <c r="F21" s="144">
        <v>659</v>
      </c>
      <c r="G21" s="138">
        <f t="shared" ref="G21:G24" si="6">SUM(H21:I21)</f>
        <v>1391</v>
      </c>
      <c r="H21" s="138">
        <v>678</v>
      </c>
      <c r="I21" s="138">
        <v>713</v>
      </c>
    </row>
    <row r="22" spans="1:9" ht="20.100000000000001" customHeight="1" x14ac:dyDescent="0.2">
      <c r="A22" s="28" t="s">
        <v>45</v>
      </c>
      <c r="B22" s="131">
        <v>267</v>
      </c>
      <c r="C22" s="55">
        <f t="shared" si="5"/>
        <v>595</v>
      </c>
      <c r="D22" s="55">
        <v>275</v>
      </c>
      <c r="E22" s="55">
        <v>320</v>
      </c>
      <c r="F22" s="144">
        <v>252</v>
      </c>
      <c r="G22" s="138">
        <f t="shared" si="6"/>
        <v>507</v>
      </c>
      <c r="H22" s="138">
        <v>241</v>
      </c>
      <c r="I22" s="138">
        <v>266</v>
      </c>
    </row>
    <row r="23" spans="1:9" ht="20.100000000000001" customHeight="1" x14ac:dyDescent="0.2">
      <c r="A23" s="28" t="s">
        <v>46</v>
      </c>
      <c r="B23" s="131">
        <v>430</v>
      </c>
      <c r="C23" s="55">
        <f t="shared" si="5"/>
        <v>1092</v>
      </c>
      <c r="D23" s="55">
        <v>491</v>
      </c>
      <c r="E23" s="55">
        <v>601</v>
      </c>
      <c r="F23" s="144">
        <v>406</v>
      </c>
      <c r="G23" s="138">
        <f t="shared" si="6"/>
        <v>951</v>
      </c>
      <c r="H23" s="138">
        <v>428</v>
      </c>
      <c r="I23" s="138">
        <v>523</v>
      </c>
    </row>
    <row r="24" spans="1:9" ht="20.100000000000001" customHeight="1" x14ac:dyDescent="0.2">
      <c r="A24" s="28" t="s">
        <v>47</v>
      </c>
      <c r="B24" s="131">
        <v>569</v>
      </c>
      <c r="C24" s="55">
        <f t="shared" si="5"/>
        <v>1324</v>
      </c>
      <c r="D24" s="55">
        <v>613</v>
      </c>
      <c r="E24" s="55">
        <v>711</v>
      </c>
      <c r="F24" s="144">
        <v>554</v>
      </c>
      <c r="G24" s="138">
        <f t="shared" si="6"/>
        <v>1285</v>
      </c>
      <c r="H24" s="138">
        <v>602</v>
      </c>
      <c r="I24" s="138">
        <v>683</v>
      </c>
    </row>
    <row r="25" spans="1:9" ht="20.100000000000001" customHeight="1" x14ac:dyDescent="0.2">
      <c r="A25" s="28"/>
      <c r="B25" s="131"/>
      <c r="C25" s="55"/>
      <c r="D25" s="55"/>
      <c r="E25" s="55"/>
      <c r="F25" s="144"/>
      <c r="G25" s="138"/>
      <c r="H25" s="138"/>
      <c r="I25" s="138"/>
    </row>
    <row r="26" spans="1:9" ht="20.100000000000001" customHeight="1" x14ac:dyDescent="0.2">
      <c r="A26" s="73" t="s">
        <v>35</v>
      </c>
      <c r="B26" s="132">
        <v>437</v>
      </c>
      <c r="C26" s="137">
        <f>SUM(D26:E26)</f>
        <v>1085</v>
      </c>
      <c r="D26" s="137">
        <v>519</v>
      </c>
      <c r="E26" s="137">
        <v>566</v>
      </c>
      <c r="F26" s="143">
        <v>400</v>
      </c>
      <c r="G26" s="136">
        <f>SUM(H26:I26)</f>
        <v>937</v>
      </c>
      <c r="H26" s="136">
        <v>455</v>
      </c>
      <c r="I26" s="136">
        <v>482</v>
      </c>
    </row>
    <row r="27" spans="1:9" ht="20.100000000000001" customHeight="1" x14ac:dyDescent="0.2">
      <c r="A27" s="73" t="s">
        <v>36</v>
      </c>
      <c r="B27" s="132">
        <v>415</v>
      </c>
      <c r="C27" s="137">
        <f>SUM(D27:E27)</f>
        <v>920</v>
      </c>
      <c r="D27" s="137">
        <v>433</v>
      </c>
      <c r="E27" s="137">
        <v>487</v>
      </c>
      <c r="F27" s="143">
        <v>367</v>
      </c>
      <c r="G27" s="136">
        <f>SUM(H27:I27)</f>
        <v>795</v>
      </c>
      <c r="H27" s="136">
        <v>373</v>
      </c>
      <c r="I27" s="136">
        <v>422</v>
      </c>
    </row>
    <row r="28" spans="1:9" ht="20.100000000000001" customHeight="1" x14ac:dyDescent="0.2">
      <c r="A28" s="27"/>
      <c r="B28" s="131"/>
      <c r="C28" s="55"/>
      <c r="D28" s="55"/>
      <c r="E28" s="55"/>
      <c r="F28" s="144"/>
      <c r="G28" s="138"/>
      <c r="H28" s="138"/>
      <c r="I28" s="138"/>
    </row>
    <row r="29" spans="1:9" ht="20.100000000000001" customHeight="1" x14ac:dyDescent="0.2">
      <c r="A29" s="74" t="s">
        <v>49</v>
      </c>
      <c r="B29" s="132">
        <f t="shared" ref="B29:I29" si="7">SUM(B30:B34)</f>
        <v>2083</v>
      </c>
      <c r="C29" s="137">
        <f t="shared" si="7"/>
        <v>4561</v>
      </c>
      <c r="D29" s="137">
        <f t="shared" si="7"/>
        <v>2261</v>
      </c>
      <c r="E29" s="137">
        <f t="shared" si="7"/>
        <v>2300</v>
      </c>
      <c r="F29" s="143">
        <f t="shared" si="7"/>
        <v>1902</v>
      </c>
      <c r="G29" s="136">
        <f t="shared" si="7"/>
        <v>4013</v>
      </c>
      <c r="H29" s="136">
        <f t="shared" si="7"/>
        <v>1999</v>
      </c>
      <c r="I29" s="136">
        <f t="shared" si="7"/>
        <v>2014</v>
      </c>
    </row>
    <row r="30" spans="1:9" ht="20.100000000000001" customHeight="1" x14ac:dyDescent="0.2">
      <c r="A30" s="28" t="s">
        <v>42</v>
      </c>
      <c r="B30" s="131">
        <v>16</v>
      </c>
      <c r="C30" s="55">
        <f>SUM(D30:E30)</f>
        <v>22</v>
      </c>
      <c r="D30" s="55">
        <v>8</v>
      </c>
      <c r="E30" s="55">
        <v>14</v>
      </c>
      <c r="F30" s="144">
        <v>22</v>
      </c>
      <c r="G30" s="138">
        <f t="shared" ref="G30:G34" si="8">SUM(H30:I30)</f>
        <v>28</v>
      </c>
      <c r="H30" s="138">
        <v>16</v>
      </c>
      <c r="I30" s="138">
        <v>12</v>
      </c>
    </row>
    <row r="31" spans="1:9" ht="20.100000000000001" customHeight="1" x14ac:dyDescent="0.2">
      <c r="A31" s="28" t="s">
        <v>37</v>
      </c>
      <c r="B31" s="131">
        <v>257</v>
      </c>
      <c r="C31" s="55">
        <f>SUM(D31:E31)</f>
        <v>508</v>
      </c>
      <c r="D31" s="55">
        <v>295</v>
      </c>
      <c r="E31" s="55">
        <v>213</v>
      </c>
      <c r="F31" s="144">
        <v>279</v>
      </c>
      <c r="G31" s="138">
        <f t="shared" si="8"/>
        <v>484</v>
      </c>
      <c r="H31" s="138">
        <v>291</v>
      </c>
      <c r="I31" s="138">
        <v>193</v>
      </c>
    </row>
    <row r="32" spans="1:9" ht="20.100000000000001" customHeight="1" x14ac:dyDescent="0.2">
      <c r="A32" s="28" t="s">
        <v>38</v>
      </c>
      <c r="B32" s="131">
        <v>466</v>
      </c>
      <c r="C32" s="55">
        <f>SUM(D32:E32)</f>
        <v>1068</v>
      </c>
      <c r="D32" s="55">
        <v>491</v>
      </c>
      <c r="E32" s="55">
        <v>577</v>
      </c>
      <c r="F32" s="144">
        <v>434</v>
      </c>
      <c r="G32" s="138">
        <f t="shared" si="8"/>
        <v>926</v>
      </c>
      <c r="H32" s="138">
        <v>419</v>
      </c>
      <c r="I32" s="138">
        <v>507</v>
      </c>
    </row>
    <row r="33" spans="1:9" ht="20.100000000000001" customHeight="1" x14ac:dyDescent="0.2">
      <c r="A33" s="28" t="s">
        <v>39</v>
      </c>
      <c r="B33" s="131">
        <v>469</v>
      </c>
      <c r="C33" s="55">
        <f>SUM(D33:E33)</f>
        <v>1153</v>
      </c>
      <c r="D33" s="55">
        <v>536</v>
      </c>
      <c r="E33" s="55">
        <v>617</v>
      </c>
      <c r="F33" s="144">
        <v>432</v>
      </c>
      <c r="G33" s="138">
        <f t="shared" si="8"/>
        <v>1033</v>
      </c>
      <c r="H33" s="138">
        <v>491</v>
      </c>
      <c r="I33" s="138">
        <v>542</v>
      </c>
    </row>
    <row r="34" spans="1:9" ht="20.100000000000001" customHeight="1" thickBot="1" x14ac:dyDescent="0.25">
      <c r="A34" s="31" t="s">
        <v>40</v>
      </c>
      <c r="B34" s="139">
        <v>875</v>
      </c>
      <c r="C34" s="109">
        <f>SUM(D34:E34)</f>
        <v>1810</v>
      </c>
      <c r="D34" s="109">
        <v>931</v>
      </c>
      <c r="E34" s="109">
        <v>879</v>
      </c>
      <c r="F34" s="145">
        <v>735</v>
      </c>
      <c r="G34" s="140">
        <f t="shared" si="8"/>
        <v>1542</v>
      </c>
      <c r="H34" s="140">
        <v>782</v>
      </c>
      <c r="I34" s="140">
        <v>760</v>
      </c>
    </row>
    <row r="35" spans="1:9" ht="20.100000000000001" customHeight="1" x14ac:dyDescent="0.2">
      <c r="B35" s="3"/>
      <c r="C35" s="3"/>
      <c r="D35" s="3"/>
      <c r="E35" s="3"/>
      <c r="F35" s="34"/>
      <c r="G35" s="35"/>
      <c r="H35" s="35"/>
    </row>
    <row r="36" spans="1:9" ht="20.100000000000001" customHeight="1" x14ac:dyDescent="0.2">
      <c r="B36" s="3"/>
      <c r="C36" s="3"/>
      <c r="D36" s="3"/>
      <c r="E36" s="3"/>
      <c r="F36" s="34"/>
      <c r="G36" s="35"/>
      <c r="H36" s="35"/>
    </row>
    <row r="37" spans="1:9" ht="20.100000000000001" customHeight="1" x14ac:dyDescent="0.2">
      <c r="F37" s="16"/>
      <c r="G37" s="26"/>
      <c r="H37" s="26"/>
    </row>
    <row r="38" spans="1:9" ht="20.100000000000001" customHeight="1" x14ac:dyDescent="0.2">
      <c r="G38" s="26"/>
      <c r="H38" s="26"/>
    </row>
    <row r="39" spans="1:9" ht="20.100000000000001" customHeight="1" x14ac:dyDescent="0.2"/>
    <row r="40" spans="1:9" ht="20.100000000000001" customHeight="1" x14ac:dyDescent="0.2"/>
    <row r="41" spans="1:9" ht="20.100000000000001" customHeight="1" x14ac:dyDescent="0.2"/>
    <row r="42" spans="1:9" ht="20.100000000000001" customHeight="1" x14ac:dyDescent="0.2"/>
    <row r="43" spans="1:9" ht="20.100000000000001" customHeight="1" x14ac:dyDescent="0.2"/>
    <row r="44" spans="1:9" ht="20.100000000000001" customHeight="1" x14ac:dyDescent="0.2"/>
  </sheetData>
  <mergeCells count="7">
    <mergeCell ref="A4:A6"/>
    <mergeCell ref="B4:E4"/>
    <mergeCell ref="B5:B6"/>
    <mergeCell ref="C5:E5"/>
    <mergeCell ref="F4:I4"/>
    <mergeCell ref="F5:F6"/>
    <mergeCell ref="G5:I5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&amp;C&amp;"ＭＳ 明朝,標準"&amp;10-4-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1"/>
  <sheetViews>
    <sheetView zoomScaleNormal="100" workbookViewId="0">
      <selection activeCell="A2" sqref="A2"/>
    </sheetView>
  </sheetViews>
  <sheetFormatPr defaultColWidth="9" defaultRowHeight="20.100000000000001" customHeight="1" x14ac:dyDescent="0.2"/>
  <cols>
    <col min="1" max="1" width="9.33203125" style="1" customWidth="1"/>
    <col min="2" max="6" width="8.6640625" style="1" customWidth="1"/>
    <col min="7" max="7" width="8.44140625" style="1" customWidth="1"/>
    <col min="8" max="10" width="8.6640625" style="1" customWidth="1"/>
    <col min="11" max="16384" width="9" style="1"/>
  </cols>
  <sheetData>
    <row r="1" spans="1:10" s="75" customFormat="1" ht="20.100000000000001" customHeight="1" x14ac:dyDescent="0.2">
      <c r="A1" s="75" t="s">
        <v>132</v>
      </c>
    </row>
    <row r="2" spans="1:10" ht="15" customHeight="1" x14ac:dyDescent="0.2"/>
    <row r="3" spans="1:10" ht="15" customHeight="1" thickBot="1" x14ac:dyDescent="0.25">
      <c r="A3" s="1" t="s">
        <v>0</v>
      </c>
      <c r="I3" s="193" t="s">
        <v>192</v>
      </c>
      <c r="J3" s="193"/>
    </row>
    <row r="4" spans="1:10" ht="20.100000000000001" customHeight="1" x14ac:dyDescent="0.2">
      <c r="A4" s="207" t="s">
        <v>144</v>
      </c>
      <c r="B4" s="209" t="s">
        <v>151</v>
      </c>
      <c r="C4" s="210"/>
      <c r="D4" s="194"/>
      <c r="E4" s="209" t="s">
        <v>187</v>
      </c>
      <c r="F4" s="210"/>
      <c r="G4" s="210"/>
      <c r="H4" s="206" t="s">
        <v>219</v>
      </c>
      <c r="I4" s="206"/>
      <c r="J4" s="201"/>
    </row>
    <row r="5" spans="1:10" ht="20.100000000000001" customHeight="1" x14ac:dyDescent="0.2">
      <c r="A5" s="208"/>
      <c r="B5" s="175" t="s">
        <v>2</v>
      </c>
      <c r="C5" s="175" t="s">
        <v>3</v>
      </c>
      <c r="D5" s="175" t="s">
        <v>4</v>
      </c>
      <c r="E5" s="174" t="s">
        <v>2</v>
      </c>
      <c r="F5" s="175" t="s">
        <v>3</v>
      </c>
      <c r="G5" s="176" t="s">
        <v>4</v>
      </c>
      <c r="H5" s="175" t="s">
        <v>2</v>
      </c>
      <c r="I5" s="175" t="s">
        <v>3</v>
      </c>
      <c r="J5" s="176" t="s">
        <v>4</v>
      </c>
    </row>
    <row r="6" spans="1:10" ht="20.100000000000001" customHeight="1" x14ac:dyDescent="0.2">
      <c r="A6" s="7" t="s">
        <v>2</v>
      </c>
      <c r="B6" s="69">
        <v>28644</v>
      </c>
      <c r="C6" s="5">
        <v>13438</v>
      </c>
      <c r="D6" s="61">
        <v>15206</v>
      </c>
      <c r="E6" s="5">
        <v>26426</v>
      </c>
      <c r="F6" s="5">
        <v>12563</v>
      </c>
      <c r="G6" s="5">
        <v>13863</v>
      </c>
      <c r="H6" s="69">
        <v>23993</v>
      </c>
      <c r="I6" s="5">
        <v>11434</v>
      </c>
      <c r="J6" s="5">
        <v>12559</v>
      </c>
    </row>
    <row r="7" spans="1:10" ht="20.100000000000001" customHeight="1" x14ac:dyDescent="0.2">
      <c r="A7" s="7"/>
      <c r="B7" s="69"/>
      <c r="C7" s="5"/>
      <c r="D7" s="61"/>
      <c r="E7" s="5"/>
      <c r="F7" s="5"/>
      <c r="G7" s="5"/>
      <c r="H7" s="69"/>
      <c r="I7" s="5"/>
      <c r="J7" s="5"/>
    </row>
    <row r="8" spans="1:10" ht="20.100000000000001" customHeight="1" x14ac:dyDescent="0.2">
      <c r="A8" s="7" t="s">
        <v>6</v>
      </c>
      <c r="B8" s="69">
        <f>SUM(C8:D8)</f>
        <v>909</v>
      </c>
      <c r="C8" s="5">
        <v>455</v>
      </c>
      <c r="D8" s="61">
        <v>454</v>
      </c>
      <c r="E8" s="5">
        <f>SUM(F8:G8)</f>
        <v>726</v>
      </c>
      <c r="F8" s="5">
        <v>378</v>
      </c>
      <c r="G8" s="5">
        <v>348</v>
      </c>
      <c r="H8" s="69">
        <f>I8+J8</f>
        <v>571</v>
      </c>
      <c r="I8" s="5">
        <v>298</v>
      </c>
      <c r="J8" s="5">
        <v>273</v>
      </c>
    </row>
    <row r="9" spans="1:10" ht="20.100000000000001" customHeight="1" x14ac:dyDescent="0.2">
      <c r="A9" s="7" t="s">
        <v>7</v>
      </c>
      <c r="B9" s="69">
        <f>SUM(C9:D9)</f>
        <v>1086</v>
      </c>
      <c r="C9" s="5">
        <v>546</v>
      </c>
      <c r="D9" s="61">
        <v>540</v>
      </c>
      <c r="E9" s="5">
        <f t="shared" ref="E9:E12" si="0">SUM(F9:G9)</f>
        <v>898</v>
      </c>
      <c r="F9" s="5">
        <v>442</v>
      </c>
      <c r="G9" s="5">
        <v>456</v>
      </c>
      <c r="H9" s="69">
        <f t="shared" ref="H9:H25" si="1">I9+J9</f>
        <v>686</v>
      </c>
      <c r="I9" s="5">
        <v>349</v>
      </c>
      <c r="J9" s="5">
        <v>337</v>
      </c>
    </row>
    <row r="10" spans="1:10" ht="20.100000000000001" customHeight="1" x14ac:dyDescent="0.2">
      <c r="A10" s="7" t="s">
        <v>8</v>
      </c>
      <c r="B10" s="69">
        <f>SUM(C10:D10)</f>
        <v>1274</v>
      </c>
      <c r="C10" s="5">
        <v>647</v>
      </c>
      <c r="D10" s="61">
        <v>627</v>
      </c>
      <c r="E10" s="5">
        <f t="shared" si="0"/>
        <v>1052</v>
      </c>
      <c r="F10" s="5">
        <v>537</v>
      </c>
      <c r="G10" s="5">
        <v>515</v>
      </c>
      <c r="H10" s="69">
        <f t="shared" si="1"/>
        <v>869</v>
      </c>
      <c r="I10" s="5">
        <v>427</v>
      </c>
      <c r="J10" s="5">
        <v>442</v>
      </c>
    </row>
    <row r="11" spans="1:10" ht="20.100000000000001" customHeight="1" x14ac:dyDescent="0.2">
      <c r="A11" s="7" t="s">
        <v>9</v>
      </c>
      <c r="B11" s="69">
        <f>SUM(C11:D11)</f>
        <v>1165</v>
      </c>
      <c r="C11" s="5">
        <v>579</v>
      </c>
      <c r="D11" s="61">
        <v>586</v>
      </c>
      <c r="E11" s="5">
        <f t="shared" si="0"/>
        <v>1057</v>
      </c>
      <c r="F11" s="5">
        <v>534</v>
      </c>
      <c r="G11" s="5">
        <v>523</v>
      </c>
      <c r="H11" s="69">
        <f t="shared" si="1"/>
        <v>876</v>
      </c>
      <c r="I11" s="5">
        <v>456</v>
      </c>
      <c r="J11" s="5">
        <v>420</v>
      </c>
    </row>
    <row r="12" spans="1:10" ht="20.100000000000001" customHeight="1" x14ac:dyDescent="0.2">
      <c r="A12" s="7" t="s">
        <v>10</v>
      </c>
      <c r="B12" s="69">
        <f>SUM(C12:D12)</f>
        <v>918</v>
      </c>
      <c r="C12" s="5">
        <v>449</v>
      </c>
      <c r="D12" s="61">
        <v>469</v>
      </c>
      <c r="E12" s="5">
        <f t="shared" si="0"/>
        <v>833</v>
      </c>
      <c r="F12" s="5">
        <v>431</v>
      </c>
      <c r="G12" s="5">
        <v>402</v>
      </c>
      <c r="H12" s="69">
        <f t="shared" si="1"/>
        <v>687</v>
      </c>
      <c r="I12" s="5">
        <v>362</v>
      </c>
      <c r="J12" s="5">
        <v>325</v>
      </c>
    </row>
    <row r="13" spans="1:10" ht="20.100000000000001" customHeight="1" x14ac:dyDescent="0.2">
      <c r="A13" s="7"/>
      <c r="B13" s="69"/>
      <c r="C13" s="5"/>
      <c r="D13" s="61"/>
      <c r="E13" s="5"/>
      <c r="F13" s="5"/>
      <c r="G13" s="5"/>
      <c r="H13" s="69"/>
      <c r="I13" s="5"/>
      <c r="J13" s="5"/>
    </row>
    <row r="14" spans="1:10" ht="20.100000000000001" customHeight="1" x14ac:dyDescent="0.2">
      <c r="A14" s="7" t="s">
        <v>11</v>
      </c>
      <c r="B14" s="69">
        <f>SUM(C14:D14)</f>
        <v>1089</v>
      </c>
      <c r="C14" s="5">
        <v>553</v>
      </c>
      <c r="D14" s="61">
        <v>536</v>
      </c>
      <c r="E14" s="5">
        <f t="shared" ref="E14:E18" si="2">SUM(F14:G14)</f>
        <v>905</v>
      </c>
      <c r="F14" s="5">
        <v>479</v>
      </c>
      <c r="G14" s="5">
        <v>426</v>
      </c>
      <c r="H14" s="69">
        <f t="shared" si="1"/>
        <v>786</v>
      </c>
      <c r="I14" s="5">
        <v>418</v>
      </c>
      <c r="J14" s="5">
        <v>368</v>
      </c>
    </row>
    <row r="15" spans="1:10" ht="20.100000000000001" customHeight="1" x14ac:dyDescent="0.2">
      <c r="A15" s="7" t="s">
        <v>12</v>
      </c>
      <c r="B15" s="69">
        <f>SUM(C15:D15)</f>
        <v>1311</v>
      </c>
      <c r="C15" s="5">
        <v>660</v>
      </c>
      <c r="D15" s="61">
        <v>651</v>
      </c>
      <c r="E15" s="5">
        <f t="shared" si="2"/>
        <v>1020</v>
      </c>
      <c r="F15" s="5">
        <v>538</v>
      </c>
      <c r="G15" s="5">
        <v>482</v>
      </c>
      <c r="H15" s="69">
        <f t="shared" si="1"/>
        <v>809</v>
      </c>
      <c r="I15" s="5">
        <v>436</v>
      </c>
      <c r="J15" s="5">
        <v>373</v>
      </c>
    </row>
    <row r="16" spans="1:10" ht="20.100000000000001" customHeight="1" x14ac:dyDescent="0.2">
      <c r="A16" s="7" t="s">
        <v>13</v>
      </c>
      <c r="B16" s="69">
        <f>SUM(C16:D16)</f>
        <v>1708</v>
      </c>
      <c r="C16" s="5">
        <v>839</v>
      </c>
      <c r="D16" s="61">
        <v>869</v>
      </c>
      <c r="E16" s="5">
        <f t="shared" si="2"/>
        <v>1281</v>
      </c>
      <c r="F16" s="5">
        <v>661</v>
      </c>
      <c r="G16" s="5">
        <v>620</v>
      </c>
      <c r="H16" s="69">
        <f t="shared" si="1"/>
        <v>961</v>
      </c>
      <c r="I16" s="5">
        <v>496</v>
      </c>
      <c r="J16" s="5">
        <v>465</v>
      </c>
    </row>
    <row r="17" spans="1:10" ht="20.100000000000001" customHeight="1" x14ac:dyDescent="0.2">
      <c r="A17" s="7" t="s">
        <v>14</v>
      </c>
      <c r="B17" s="69">
        <f>SUM(C17:D17)</f>
        <v>1589</v>
      </c>
      <c r="C17" s="5">
        <v>814</v>
      </c>
      <c r="D17" s="61">
        <v>775</v>
      </c>
      <c r="E17" s="5">
        <f t="shared" si="2"/>
        <v>1663</v>
      </c>
      <c r="F17" s="5">
        <v>843</v>
      </c>
      <c r="G17" s="5">
        <v>820</v>
      </c>
      <c r="H17" s="69">
        <f t="shared" si="1"/>
        <v>1242</v>
      </c>
      <c r="I17" s="5">
        <v>636</v>
      </c>
      <c r="J17" s="5">
        <v>606</v>
      </c>
    </row>
    <row r="18" spans="1:10" ht="20.100000000000001" customHeight="1" x14ac:dyDescent="0.2">
      <c r="A18" s="7" t="s">
        <v>15</v>
      </c>
      <c r="B18" s="69">
        <f>SUM(C18:D18)</f>
        <v>1570</v>
      </c>
      <c r="C18" s="5">
        <v>787</v>
      </c>
      <c r="D18" s="61">
        <v>783</v>
      </c>
      <c r="E18" s="5">
        <f t="shared" si="2"/>
        <v>1580</v>
      </c>
      <c r="F18" s="5">
        <v>824</v>
      </c>
      <c r="G18" s="5">
        <v>756</v>
      </c>
      <c r="H18" s="69">
        <f t="shared" si="1"/>
        <v>1607</v>
      </c>
      <c r="I18" s="5">
        <v>806</v>
      </c>
      <c r="J18" s="5">
        <v>801</v>
      </c>
    </row>
    <row r="19" spans="1:10" ht="20.100000000000001" customHeight="1" x14ac:dyDescent="0.2">
      <c r="A19" s="7"/>
      <c r="B19" s="69"/>
      <c r="C19" s="5"/>
      <c r="D19" s="61"/>
      <c r="E19" s="5"/>
      <c r="F19" s="5"/>
      <c r="G19" s="5"/>
      <c r="H19" s="69"/>
      <c r="I19" s="5"/>
      <c r="J19" s="5"/>
    </row>
    <row r="20" spans="1:10" ht="20.100000000000001" customHeight="1" x14ac:dyDescent="0.2">
      <c r="A20" s="7" t="s">
        <v>16</v>
      </c>
      <c r="B20" s="69">
        <f t="shared" ref="B20:B25" si="3">SUM(C20:D20)</f>
        <v>1686</v>
      </c>
      <c r="C20" s="5">
        <v>816</v>
      </c>
      <c r="D20" s="61">
        <v>870</v>
      </c>
      <c r="E20" s="5">
        <f t="shared" ref="E20:E25" si="4">SUM(F20:G20)</f>
        <v>1513</v>
      </c>
      <c r="F20" s="5">
        <v>757</v>
      </c>
      <c r="G20" s="5">
        <v>756</v>
      </c>
      <c r="H20" s="69">
        <f t="shared" si="1"/>
        <v>1568</v>
      </c>
      <c r="I20" s="5">
        <v>826</v>
      </c>
      <c r="J20" s="5">
        <v>742</v>
      </c>
    </row>
    <row r="21" spans="1:10" ht="20.100000000000001" customHeight="1" x14ac:dyDescent="0.2">
      <c r="A21" s="7" t="s">
        <v>17</v>
      </c>
      <c r="B21" s="69">
        <f t="shared" si="3"/>
        <v>2117</v>
      </c>
      <c r="C21" s="5">
        <v>1057</v>
      </c>
      <c r="D21" s="61">
        <v>1060</v>
      </c>
      <c r="E21" s="5">
        <f t="shared" si="4"/>
        <v>1636</v>
      </c>
      <c r="F21" s="5">
        <v>784</v>
      </c>
      <c r="G21" s="5">
        <v>852</v>
      </c>
      <c r="H21" s="69">
        <f t="shared" si="1"/>
        <v>1492</v>
      </c>
      <c r="I21" s="5">
        <v>754</v>
      </c>
      <c r="J21" s="5">
        <v>738</v>
      </c>
    </row>
    <row r="22" spans="1:10" ht="20.100000000000001" customHeight="1" x14ac:dyDescent="0.2">
      <c r="A22" s="7" t="s">
        <v>18</v>
      </c>
      <c r="B22" s="69">
        <f t="shared" si="3"/>
        <v>2738</v>
      </c>
      <c r="C22" s="5">
        <v>1338</v>
      </c>
      <c r="D22" s="61">
        <v>1400</v>
      </c>
      <c r="E22" s="5">
        <f t="shared" si="4"/>
        <v>2103</v>
      </c>
      <c r="F22" s="5">
        <v>1059</v>
      </c>
      <c r="G22" s="5">
        <v>1044</v>
      </c>
      <c r="H22" s="69">
        <f t="shared" si="1"/>
        <v>1615</v>
      </c>
      <c r="I22" s="5">
        <v>763</v>
      </c>
      <c r="J22" s="5">
        <v>852</v>
      </c>
    </row>
    <row r="23" spans="1:10" ht="20.100000000000001" customHeight="1" x14ac:dyDescent="0.2">
      <c r="A23" s="7" t="s">
        <v>19</v>
      </c>
      <c r="B23" s="69">
        <f t="shared" si="3"/>
        <v>2359</v>
      </c>
      <c r="C23" s="5">
        <v>1080</v>
      </c>
      <c r="D23" s="61">
        <v>1279</v>
      </c>
      <c r="E23" s="5">
        <f t="shared" si="4"/>
        <v>2655</v>
      </c>
      <c r="F23" s="5">
        <v>1314</v>
      </c>
      <c r="G23" s="5">
        <v>1341</v>
      </c>
      <c r="H23" s="69">
        <f t="shared" si="1"/>
        <v>2007</v>
      </c>
      <c r="I23" s="5">
        <v>1007</v>
      </c>
      <c r="J23" s="5">
        <v>1000</v>
      </c>
    </row>
    <row r="24" spans="1:10" ht="20.100000000000001" customHeight="1" x14ac:dyDescent="0.2">
      <c r="A24" s="7" t="s">
        <v>20</v>
      </c>
      <c r="B24" s="69">
        <f t="shared" si="3"/>
        <v>2024</v>
      </c>
      <c r="C24" s="5">
        <v>922</v>
      </c>
      <c r="D24" s="61">
        <v>1102</v>
      </c>
      <c r="E24" s="5">
        <f t="shared" si="4"/>
        <v>2220</v>
      </c>
      <c r="F24" s="5">
        <v>999</v>
      </c>
      <c r="G24" s="5">
        <v>1221</v>
      </c>
      <c r="H24" s="69">
        <f t="shared" si="1"/>
        <v>2478</v>
      </c>
      <c r="I24" s="5">
        <v>1184</v>
      </c>
      <c r="J24" s="5">
        <v>1294</v>
      </c>
    </row>
    <row r="25" spans="1:10" ht="20.100000000000001" customHeight="1" x14ac:dyDescent="0.2">
      <c r="A25" s="7" t="s">
        <v>149</v>
      </c>
      <c r="B25" s="69">
        <f t="shared" si="3"/>
        <v>5021</v>
      </c>
      <c r="C25" s="5">
        <v>1831</v>
      </c>
      <c r="D25" s="61">
        <v>3190</v>
      </c>
      <c r="E25" s="5">
        <f t="shared" si="4"/>
        <v>5190</v>
      </c>
      <c r="F25" s="5">
        <v>1902</v>
      </c>
      <c r="G25" s="5">
        <v>3288</v>
      </c>
      <c r="H25" s="69">
        <f t="shared" si="1"/>
        <v>5597</v>
      </c>
      <c r="I25" s="5">
        <v>2125</v>
      </c>
      <c r="J25" s="5">
        <v>3472</v>
      </c>
    </row>
    <row r="26" spans="1:10" ht="20.100000000000001" customHeight="1" thickBot="1" x14ac:dyDescent="0.25">
      <c r="A26" s="8"/>
      <c r="B26" s="146"/>
      <c r="C26" s="6"/>
      <c r="D26" s="147"/>
      <c r="E26" s="6"/>
      <c r="F26" s="6"/>
      <c r="G26" s="6"/>
      <c r="H26" s="146"/>
      <c r="I26" s="6"/>
      <c r="J26" s="6"/>
    </row>
    <row r="27" spans="1:10" ht="20.100000000000001" customHeight="1" x14ac:dyDescent="0.2">
      <c r="A27" s="1" t="s">
        <v>276</v>
      </c>
      <c r="H27" s="57"/>
      <c r="I27" s="57"/>
      <c r="J27" s="57"/>
    </row>
    <row r="28" spans="1:10" ht="20.100000000000001" customHeight="1" x14ac:dyDescent="0.2">
      <c r="B28" s="57"/>
      <c r="C28" s="57"/>
      <c r="D28" s="57"/>
      <c r="E28" s="57"/>
      <c r="F28" s="57"/>
      <c r="G28" s="57"/>
      <c r="H28" s="57"/>
      <c r="I28" s="57"/>
      <c r="J28" s="57"/>
    </row>
    <row r="30" spans="1:10" ht="20.100000000000001" customHeight="1" thickBot="1" x14ac:dyDescent="0.25">
      <c r="A30" s="1" t="s">
        <v>51</v>
      </c>
    </row>
    <row r="31" spans="1:10" ht="20.100000000000001" customHeight="1" x14ac:dyDescent="0.2">
      <c r="A31" s="39" t="s">
        <v>52</v>
      </c>
      <c r="B31" s="41">
        <f t="shared" ref="B31:H31" si="5">SUM(B8:B10)</f>
        <v>3269</v>
      </c>
      <c r="C31" s="41">
        <f>SUM(C8:C10)</f>
        <v>1648</v>
      </c>
      <c r="D31" s="41">
        <f t="shared" si="5"/>
        <v>1621</v>
      </c>
      <c r="E31" s="148">
        <f t="shared" si="5"/>
        <v>2676</v>
      </c>
      <c r="F31" s="41">
        <f t="shared" si="5"/>
        <v>1357</v>
      </c>
      <c r="G31" s="149">
        <f t="shared" si="5"/>
        <v>1319</v>
      </c>
      <c r="H31" s="41">
        <f t="shared" si="5"/>
        <v>2126</v>
      </c>
      <c r="I31" s="41">
        <f>SUM(I8:I10)</f>
        <v>1074</v>
      </c>
      <c r="J31" s="41">
        <f>SUM(J8:J10)</f>
        <v>1052</v>
      </c>
    </row>
    <row r="32" spans="1:10" ht="20.100000000000001" customHeight="1" x14ac:dyDescent="0.2">
      <c r="A32" s="37" t="s">
        <v>53</v>
      </c>
      <c r="B32" s="42">
        <f>SUM(B31/B6)*100</f>
        <v>11.412512218963832</v>
      </c>
      <c r="C32" s="42">
        <f>SUM(C31/C6)*100</f>
        <v>12.263729721684774</v>
      </c>
      <c r="D32" s="42">
        <f>SUM(D31/D6)*100</f>
        <v>10.660265684598185</v>
      </c>
      <c r="E32" s="150">
        <f>SUM(E31/E6)*100</f>
        <v>10.126390675849542</v>
      </c>
      <c r="F32" s="42">
        <f>SUM(F31/F6*100)</f>
        <v>10.801560136909973</v>
      </c>
      <c r="G32" s="151">
        <f>SUM(G31/G6*100)</f>
        <v>9.5145350934141248</v>
      </c>
      <c r="H32" s="42">
        <f>SUM(H31/H6*100)</f>
        <v>8.8609177676822402</v>
      </c>
      <c r="I32" s="42">
        <f>SUM(I31/I6*100)</f>
        <v>9.393038306804268</v>
      </c>
      <c r="J32" s="42">
        <f>SUM(J31/J6*100)</f>
        <v>8.3764630941953975</v>
      </c>
    </row>
    <row r="33" spans="1:10" ht="5.0999999999999996" customHeight="1" x14ac:dyDescent="0.2">
      <c r="A33" s="38"/>
      <c r="B33" s="17"/>
      <c r="C33" s="17"/>
      <c r="D33" s="17"/>
      <c r="E33" s="152"/>
      <c r="F33" s="17"/>
      <c r="G33" s="153"/>
      <c r="H33" s="17"/>
      <c r="I33" s="17"/>
      <c r="J33" s="17"/>
    </row>
    <row r="34" spans="1:10" ht="20.100000000000001" customHeight="1" x14ac:dyDescent="0.2">
      <c r="A34" s="36" t="s">
        <v>54</v>
      </c>
      <c r="B34" s="5">
        <f t="shared" ref="B34:I34" si="6">SUM(B11:B22)</f>
        <v>15891</v>
      </c>
      <c r="C34" s="5">
        <f t="shared" si="6"/>
        <v>7892</v>
      </c>
      <c r="D34" s="5">
        <f t="shared" si="6"/>
        <v>7999</v>
      </c>
      <c r="E34" s="69">
        <f t="shared" si="6"/>
        <v>13591</v>
      </c>
      <c r="F34" s="5">
        <f t="shared" si="6"/>
        <v>6910</v>
      </c>
      <c r="G34" s="61">
        <f t="shared" si="6"/>
        <v>6681</v>
      </c>
      <c r="H34" s="5">
        <f t="shared" si="6"/>
        <v>11643</v>
      </c>
      <c r="I34" s="5">
        <f t="shared" si="6"/>
        <v>5953</v>
      </c>
      <c r="J34" s="5">
        <f>SUM(J11:J22)</f>
        <v>5690</v>
      </c>
    </row>
    <row r="35" spans="1:10" ht="20.100000000000001" customHeight="1" x14ac:dyDescent="0.2">
      <c r="A35" s="36" t="s">
        <v>55</v>
      </c>
      <c r="B35" s="42">
        <f>SUM(B34/B6*100)</f>
        <v>55.47758692919983</v>
      </c>
      <c r="C35" s="42">
        <f>SUM(C34/C6*100)</f>
        <v>58.728977526417623</v>
      </c>
      <c r="D35" s="42">
        <f>SUM(D34/D6*100)</f>
        <v>52.604235170327506</v>
      </c>
      <c r="E35" s="150">
        <f>SUM(E34/E6*100)</f>
        <v>51.43040944524332</v>
      </c>
      <c r="F35" s="42">
        <f>SUM(F34/F6)*100</f>
        <v>55.002785958767809</v>
      </c>
      <c r="G35" s="151">
        <f>SUM(G34/G6*100)</f>
        <v>48.193031811296258</v>
      </c>
      <c r="H35" s="42">
        <f>SUM(H34/H6*100)</f>
        <v>48.52665360730213</v>
      </c>
      <c r="I35" s="42">
        <f>SUM(I34/I6*100)</f>
        <v>52.064019590694421</v>
      </c>
      <c r="J35" s="42">
        <f>SUM(J34/J6*100)</f>
        <v>45.306154948642408</v>
      </c>
    </row>
    <row r="36" spans="1:10" ht="5.0999999999999996" customHeight="1" x14ac:dyDescent="0.2">
      <c r="A36" s="7"/>
      <c r="B36" s="17"/>
      <c r="C36" s="17"/>
      <c r="D36" s="17"/>
      <c r="E36" s="152"/>
      <c r="F36" s="17"/>
      <c r="G36" s="153"/>
      <c r="H36" s="17"/>
      <c r="I36" s="17"/>
      <c r="J36" s="17"/>
    </row>
    <row r="37" spans="1:10" ht="20.100000000000001" customHeight="1" x14ac:dyDescent="0.2">
      <c r="A37" s="36" t="s">
        <v>56</v>
      </c>
      <c r="B37" s="5">
        <f t="shared" ref="B37:J37" si="7">SUM(B23:B25)</f>
        <v>9404</v>
      </c>
      <c r="C37" s="5">
        <f t="shared" si="7"/>
        <v>3833</v>
      </c>
      <c r="D37" s="5">
        <f t="shared" si="7"/>
        <v>5571</v>
      </c>
      <c r="E37" s="69">
        <f t="shared" si="7"/>
        <v>10065</v>
      </c>
      <c r="F37" s="5">
        <f t="shared" si="7"/>
        <v>4215</v>
      </c>
      <c r="G37" s="61">
        <f t="shared" si="7"/>
        <v>5850</v>
      </c>
      <c r="H37" s="5">
        <f t="shared" si="7"/>
        <v>10082</v>
      </c>
      <c r="I37" s="5">
        <f t="shared" si="7"/>
        <v>4316</v>
      </c>
      <c r="J37" s="5">
        <f t="shared" si="7"/>
        <v>5766</v>
      </c>
    </row>
    <row r="38" spans="1:10" ht="20.100000000000001" customHeight="1" thickBot="1" x14ac:dyDescent="0.25">
      <c r="A38" s="40" t="s">
        <v>57</v>
      </c>
      <c r="B38" s="43">
        <f>SUM(B37/B6*100)</f>
        <v>32.830610249965083</v>
      </c>
      <c r="C38" s="43">
        <f>SUM(C37/C6*100)</f>
        <v>28.523589819913674</v>
      </c>
      <c r="D38" s="43">
        <f>SUM(D37/D6*100)</f>
        <v>36.636853873470997</v>
      </c>
      <c r="E38" s="154">
        <f>SUM(E37/E6*100)</f>
        <v>38.087489593582077</v>
      </c>
      <c r="F38" s="43">
        <f>SUM(F37/F6)*100</f>
        <v>33.550903446628986</v>
      </c>
      <c r="G38" s="155">
        <f>SUM(G37/G6*100)</f>
        <v>42.198658299069464</v>
      </c>
      <c r="H38" s="43">
        <f>SUM(H37/H6*100)</f>
        <v>42.02058933855708</v>
      </c>
      <c r="I38" s="43">
        <f>SUM(I37/I6*100)</f>
        <v>37.747070141682698</v>
      </c>
      <c r="J38" s="43">
        <f>SUM(J37/J6*100)</f>
        <v>45.911298670276295</v>
      </c>
    </row>
    <row r="41" spans="1:10" ht="20.100000000000001" customHeight="1" x14ac:dyDescent="0.2">
      <c r="B41" s="57"/>
      <c r="C41" s="57"/>
      <c r="D41" s="57"/>
    </row>
  </sheetData>
  <mergeCells count="5">
    <mergeCell ref="H4:J4"/>
    <mergeCell ref="A4:A5"/>
    <mergeCell ref="I3:J3"/>
    <mergeCell ref="B4:D4"/>
    <mergeCell ref="E4:G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&amp;C&amp;"ＭＳ 明朝,標準"&amp;10-5-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3"/>
  <sheetViews>
    <sheetView zoomScaleNormal="100" zoomScaleSheetLayoutView="100" workbookViewId="0">
      <selection activeCell="A3" sqref="A3"/>
    </sheetView>
  </sheetViews>
  <sheetFormatPr defaultColWidth="9" defaultRowHeight="15" customHeight="1" x14ac:dyDescent="0.2"/>
  <cols>
    <col min="1" max="15" width="5.6640625" style="1" customWidth="1"/>
    <col min="16" max="16384" width="9" style="1"/>
  </cols>
  <sheetData>
    <row r="1" spans="1:15" s="76" customFormat="1" ht="20.100000000000001" customHeight="1" x14ac:dyDescent="0.2">
      <c r="A1" s="75" t="s">
        <v>133</v>
      </c>
    </row>
    <row r="2" spans="1:15" ht="9.9" customHeight="1" x14ac:dyDescent="0.2"/>
    <row r="3" spans="1:15" ht="15" customHeight="1" thickBot="1" x14ac:dyDescent="0.25">
      <c r="L3" s="193" t="s">
        <v>193</v>
      </c>
      <c r="M3" s="193"/>
      <c r="N3" s="193"/>
      <c r="O3" s="193"/>
    </row>
    <row r="4" spans="1:15" ht="20.100000000000001" customHeight="1" x14ac:dyDescent="0.2">
      <c r="A4" s="194" t="s">
        <v>21</v>
      </c>
      <c r="B4" s="196"/>
      <c r="C4" s="196"/>
      <c r="D4" s="194" t="s">
        <v>22</v>
      </c>
      <c r="E4" s="196"/>
      <c r="F4" s="196"/>
      <c r="G4" s="196" t="s">
        <v>74</v>
      </c>
      <c r="H4" s="196"/>
      <c r="I4" s="196"/>
      <c r="J4" s="196"/>
      <c r="K4" s="196"/>
      <c r="L4" s="196"/>
      <c r="M4" s="196"/>
      <c r="N4" s="196"/>
      <c r="O4" s="209"/>
    </row>
    <row r="5" spans="1:15" ht="20.100000000000001" customHeight="1" x14ac:dyDescent="0.2">
      <c r="A5" s="195"/>
      <c r="B5" s="197"/>
      <c r="C5" s="197"/>
      <c r="D5" s="195"/>
      <c r="E5" s="197"/>
      <c r="F5" s="197"/>
      <c r="G5" s="197" t="s">
        <v>2</v>
      </c>
      <c r="H5" s="197"/>
      <c r="I5" s="197"/>
      <c r="J5" s="197" t="s">
        <v>3</v>
      </c>
      <c r="K5" s="197"/>
      <c r="L5" s="197"/>
      <c r="M5" s="197" t="s">
        <v>4</v>
      </c>
      <c r="N5" s="197"/>
      <c r="O5" s="204"/>
    </row>
    <row r="6" spans="1:15" ht="20.100000000000001" customHeight="1" x14ac:dyDescent="0.2">
      <c r="A6" s="199" t="s">
        <v>256</v>
      </c>
      <c r="B6" s="199"/>
      <c r="C6" s="213"/>
      <c r="D6" s="214">
        <v>12787</v>
      </c>
      <c r="E6" s="215"/>
      <c r="F6" s="215"/>
      <c r="G6" s="215">
        <v>28046</v>
      </c>
      <c r="H6" s="215"/>
      <c r="I6" s="215"/>
      <c r="J6" s="215">
        <v>13321</v>
      </c>
      <c r="K6" s="215"/>
      <c r="L6" s="215"/>
      <c r="M6" s="215">
        <v>14725</v>
      </c>
      <c r="N6" s="215"/>
      <c r="O6" s="215"/>
    </row>
    <row r="7" spans="1:15" ht="20.100000000000001" customHeight="1" x14ac:dyDescent="0.2">
      <c r="A7" s="199" t="s">
        <v>181</v>
      </c>
      <c r="B7" s="199"/>
      <c r="C7" s="213"/>
      <c r="D7" s="214">
        <v>12712</v>
      </c>
      <c r="E7" s="215"/>
      <c r="F7" s="215"/>
      <c r="G7" s="215">
        <v>27554</v>
      </c>
      <c r="H7" s="215"/>
      <c r="I7" s="215"/>
      <c r="J7" s="215">
        <v>13102</v>
      </c>
      <c r="K7" s="215"/>
      <c r="L7" s="215"/>
      <c r="M7" s="215">
        <v>14452</v>
      </c>
      <c r="N7" s="215"/>
      <c r="O7" s="215"/>
    </row>
    <row r="8" spans="1:15" ht="20.100000000000001" customHeight="1" x14ac:dyDescent="0.2">
      <c r="A8" s="199" t="s">
        <v>185</v>
      </c>
      <c r="B8" s="199"/>
      <c r="C8" s="213"/>
      <c r="D8" s="214">
        <v>12624</v>
      </c>
      <c r="E8" s="215"/>
      <c r="F8" s="215"/>
      <c r="G8" s="215">
        <v>26999</v>
      </c>
      <c r="H8" s="215"/>
      <c r="I8" s="215"/>
      <c r="J8" s="215">
        <v>12845</v>
      </c>
      <c r="K8" s="215"/>
      <c r="L8" s="215"/>
      <c r="M8" s="215">
        <v>14154</v>
      </c>
      <c r="N8" s="215"/>
      <c r="O8" s="215"/>
    </row>
    <row r="9" spans="1:15" ht="20.100000000000001" customHeight="1" x14ac:dyDescent="0.2">
      <c r="A9" s="199" t="s">
        <v>206</v>
      </c>
      <c r="B9" s="199"/>
      <c r="C9" s="213"/>
      <c r="D9" s="214">
        <v>12589</v>
      </c>
      <c r="E9" s="215"/>
      <c r="F9" s="215"/>
      <c r="G9" s="215">
        <v>26548</v>
      </c>
      <c r="H9" s="215"/>
      <c r="I9" s="215"/>
      <c r="J9" s="215">
        <v>12661</v>
      </c>
      <c r="K9" s="215"/>
      <c r="L9" s="215"/>
      <c r="M9" s="215">
        <v>13887</v>
      </c>
      <c r="N9" s="215"/>
      <c r="O9" s="215"/>
    </row>
    <row r="10" spans="1:15" ht="20.100000000000001" customHeight="1" x14ac:dyDescent="0.2">
      <c r="A10" s="199" t="s">
        <v>212</v>
      </c>
      <c r="B10" s="199"/>
      <c r="C10" s="213"/>
      <c r="D10" s="214">
        <v>12486</v>
      </c>
      <c r="E10" s="215"/>
      <c r="F10" s="215"/>
      <c r="G10" s="215">
        <v>26038</v>
      </c>
      <c r="H10" s="215"/>
      <c r="I10" s="215"/>
      <c r="J10" s="215">
        <v>12415</v>
      </c>
      <c r="K10" s="215"/>
      <c r="L10" s="215"/>
      <c r="M10" s="215">
        <v>13623</v>
      </c>
      <c r="N10" s="215"/>
      <c r="O10" s="215"/>
    </row>
    <row r="11" spans="1:15" ht="20.100000000000001" customHeight="1" x14ac:dyDescent="0.2">
      <c r="A11" s="199" t="s">
        <v>214</v>
      </c>
      <c r="B11" s="199"/>
      <c r="C11" s="213"/>
      <c r="D11" s="214">
        <v>12353</v>
      </c>
      <c r="E11" s="215"/>
      <c r="F11" s="215"/>
      <c r="G11" s="215">
        <v>25463</v>
      </c>
      <c r="H11" s="215"/>
      <c r="I11" s="215"/>
      <c r="J11" s="215">
        <v>12136</v>
      </c>
      <c r="K11" s="215"/>
      <c r="L11" s="215"/>
      <c r="M11" s="215">
        <v>13327</v>
      </c>
      <c r="N11" s="215"/>
      <c r="O11" s="215"/>
    </row>
    <row r="12" spans="1:15" ht="20.100000000000001" customHeight="1" x14ac:dyDescent="0.2">
      <c r="A12" s="199" t="s">
        <v>216</v>
      </c>
      <c r="B12" s="199"/>
      <c r="C12" s="213"/>
      <c r="D12" s="214">
        <v>12271</v>
      </c>
      <c r="E12" s="215"/>
      <c r="F12" s="215"/>
      <c r="G12" s="215">
        <v>24884</v>
      </c>
      <c r="H12" s="215"/>
      <c r="I12" s="215"/>
      <c r="J12" s="215">
        <v>11887</v>
      </c>
      <c r="K12" s="215"/>
      <c r="L12" s="215"/>
      <c r="M12" s="215">
        <v>12997</v>
      </c>
      <c r="N12" s="215"/>
      <c r="O12" s="215"/>
    </row>
    <row r="13" spans="1:15" ht="20.100000000000001" customHeight="1" x14ac:dyDescent="0.2">
      <c r="A13" s="199" t="s">
        <v>227</v>
      </c>
      <c r="B13" s="199"/>
      <c r="C13" s="213"/>
      <c r="D13" s="214">
        <v>12196</v>
      </c>
      <c r="E13" s="215"/>
      <c r="F13" s="215"/>
      <c r="G13" s="215">
        <v>24378</v>
      </c>
      <c r="H13" s="215"/>
      <c r="I13" s="215"/>
      <c r="J13" s="215">
        <v>11662</v>
      </c>
      <c r="K13" s="215"/>
      <c r="L13" s="215"/>
      <c r="M13" s="215">
        <v>12716</v>
      </c>
      <c r="N13" s="215"/>
      <c r="O13" s="215"/>
    </row>
    <row r="14" spans="1:15" ht="20.100000000000001" customHeight="1" x14ac:dyDescent="0.2">
      <c r="A14" s="199" t="s">
        <v>257</v>
      </c>
      <c r="B14" s="199"/>
      <c r="C14" s="213"/>
      <c r="D14" s="214">
        <v>12078</v>
      </c>
      <c r="E14" s="215"/>
      <c r="F14" s="215"/>
      <c r="G14" s="215">
        <v>23901</v>
      </c>
      <c r="H14" s="215"/>
      <c r="I14" s="215"/>
      <c r="J14" s="215">
        <v>11412</v>
      </c>
      <c r="K14" s="215"/>
      <c r="L14" s="215"/>
      <c r="M14" s="215">
        <v>12489</v>
      </c>
      <c r="N14" s="215"/>
      <c r="O14" s="215"/>
    </row>
    <row r="15" spans="1:15" s="17" customFormat="1" ht="20.100000000000001" customHeight="1" thickBot="1" x14ac:dyDescent="0.25">
      <c r="A15" s="222" t="s">
        <v>258</v>
      </c>
      <c r="B15" s="222"/>
      <c r="C15" s="223"/>
      <c r="D15" s="224">
        <v>12024</v>
      </c>
      <c r="E15" s="225"/>
      <c r="F15" s="225"/>
      <c r="G15" s="225">
        <v>23389</v>
      </c>
      <c r="H15" s="225"/>
      <c r="I15" s="225"/>
      <c r="J15" s="225">
        <v>11170</v>
      </c>
      <c r="K15" s="225"/>
      <c r="L15" s="225"/>
      <c r="M15" s="225">
        <v>12219</v>
      </c>
      <c r="N15" s="225"/>
      <c r="O15" s="225"/>
    </row>
    <row r="16" spans="1:15" ht="20.100000000000001" customHeight="1" x14ac:dyDescent="0.2">
      <c r="A16" s="15" t="s">
        <v>197</v>
      </c>
      <c r="B16" s="15"/>
      <c r="C16" s="15"/>
    </row>
    <row r="17" spans="1:15" ht="20.100000000000001" customHeight="1" x14ac:dyDescent="0.2">
      <c r="A17" s="15"/>
      <c r="B17" s="15"/>
      <c r="C17" s="15"/>
    </row>
    <row r="18" spans="1:15" ht="20.100000000000001" customHeight="1" x14ac:dyDescent="0.2">
      <c r="A18" s="15"/>
      <c r="B18" s="15"/>
      <c r="C18" s="15"/>
    </row>
    <row r="19" spans="1:15" s="76" customFormat="1" ht="20.100000000000001" customHeight="1" x14ac:dyDescent="0.2">
      <c r="A19" s="78" t="s">
        <v>183</v>
      </c>
      <c r="B19" s="79"/>
      <c r="C19" s="79"/>
    </row>
    <row r="20" spans="1:15" ht="9.9" customHeight="1" x14ac:dyDescent="0.2"/>
    <row r="21" spans="1:15" ht="15" customHeight="1" thickBot="1" x14ac:dyDescent="0.25">
      <c r="A21" s="226"/>
      <c r="B21" s="226"/>
      <c r="M21" s="193" t="s">
        <v>194</v>
      </c>
      <c r="N21" s="193"/>
      <c r="O21" s="193"/>
    </row>
    <row r="22" spans="1:15" ht="39.9" customHeight="1" x14ac:dyDescent="0.2">
      <c r="A22" s="194" t="s">
        <v>21</v>
      </c>
      <c r="B22" s="196"/>
      <c r="C22" s="194" t="s">
        <v>2</v>
      </c>
      <c r="D22" s="196"/>
      <c r="E22" s="52" t="s">
        <v>71</v>
      </c>
      <c r="F22" s="66" t="s">
        <v>163</v>
      </c>
      <c r="G22" s="53" t="s">
        <v>164</v>
      </c>
      <c r="H22" s="53" t="s">
        <v>165</v>
      </c>
      <c r="I22" s="66" t="s">
        <v>166</v>
      </c>
      <c r="J22" s="52" t="s">
        <v>167</v>
      </c>
      <c r="K22" s="167" t="s">
        <v>168</v>
      </c>
      <c r="L22" s="172" t="s">
        <v>72</v>
      </c>
      <c r="M22" s="173" t="s">
        <v>224</v>
      </c>
      <c r="N22" s="166" t="s">
        <v>222</v>
      </c>
      <c r="O22" s="54" t="s">
        <v>73</v>
      </c>
    </row>
    <row r="23" spans="1:15" ht="20.100000000000001" customHeight="1" x14ac:dyDescent="0.2">
      <c r="A23" s="216" t="s">
        <v>182</v>
      </c>
      <c r="B23" s="217"/>
      <c r="C23" s="211">
        <v>144</v>
      </c>
      <c r="D23" s="212"/>
      <c r="E23" s="4">
        <v>18</v>
      </c>
      <c r="F23" s="4">
        <v>4</v>
      </c>
      <c r="G23" s="4">
        <v>5</v>
      </c>
      <c r="H23" s="4">
        <v>48</v>
      </c>
      <c r="I23" s="4">
        <v>3</v>
      </c>
      <c r="J23" s="4">
        <v>18</v>
      </c>
      <c r="K23" s="170">
        <v>2</v>
      </c>
      <c r="L23" s="4">
        <v>35</v>
      </c>
      <c r="M23" s="4">
        <v>0</v>
      </c>
      <c r="N23" s="4">
        <v>7</v>
      </c>
      <c r="O23" s="4">
        <v>4</v>
      </c>
    </row>
    <row r="24" spans="1:15" ht="20.100000000000001" customHeight="1" x14ac:dyDescent="0.2">
      <c r="A24" s="216" t="s">
        <v>181</v>
      </c>
      <c r="B24" s="217"/>
      <c r="C24" s="211">
        <v>145</v>
      </c>
      <c r="D24" s="212"/>
      <c r="E24" s="142">
        <v>17</v>
      </c>
      <c r="F24" s="142">
        <v>4</v>
      </c>
      <c r="G24" s="142">
        <v>1</v>
      </c>
      <c r="H24" s="142">
        <v>58</v>
      </c>
      <c r="I24" s="142">
        <v>4</v>
      </c>
      <c r="J24" s="142">
        <v>16</v>
      </c>
      <c r="K24" s="170">
        <v>1</v>
      </c>
      <c r="L24" s="142">
        <v>27</v>
      </c>
      <c r="M24" s="142">
        <v>1</v>
      </c>
      <c r="N24" s="142">
        <v>14</v>
      </c>
      <c r="O24" s="142">
        <v>2</v>
      </c>
    </row>
    <row r="25" spans="1:15" s="17" customFormat="1" ht="20.100000000000001" customHeight="1" x14ac:dyDescent="0.2">
      <c r="A25" s="216" t="s">
        <v>185</v>
      </c>
      <c r="B25" s="217"/>
      <c r="C25" s="211">
        <v>170</v>
      </c>
      <c r="D25" s="212"/>
      <c r="E25" s="158">
        <v>15</v>
      </c>
      <c r="F25" s="158">
        <v>4</v>
      </c>
      <c r="G25" s="158">
        <v>1</v>
      </c>
      <c r="H25" s="158">
        <v>75</v>
      </c>
      <c r="I25" s="158">
        <v>6</v>
      </c>
      <c r="J25" s="158">
        <v>19</v>
      </c>
      <c r="K25" s="170">
        <v>1</v>
      </c>
      <c r="L25" s="158">
        <v>20</v>
      </c>
      <c r="M25" s="158">
        <v>2</v>
      </c>
      <c r="N25" s="158">
        <v>22</v>
      </c>
      <c r="O25" s="158">
        <v>5</v>
      </c>
    </row>
    <row r="26" spans="1:15" ht="20.100000000000001" customHeight="1" x14ac:dyDescent="0.2">
      <c r="A26" s="216" t="s">
        <v>206</v>
      </c>
      <c r="B26" s="217"/>
      <c r="C26" s="211">
        <v>180</v>
      </c>
      <c r="D26" s="212"/>
      <c r="E26" s="159">
        <v>15</v>
      </c>
      <c r="F26" s="159">
        <v>9</v>
      </c>
      <c r="G26" s="159">
        <v>1</v>
      </c>
      <c r="H26" s="159">
        <v>73</v>
      </c>
      <c r="I26" s="159">
        <v>2</v>
      </c>
      <c r="J26" s="159">
        <v>26</v>
      </c>
      <c r="K26" s="170">
        <v>3</v>
      </c>
      <c r="L26" s="159">
        <v>24</v>
      </c>
      <c r="M26" s="159">
        <v>2</v>
      </c>
      <c r="N26" s="159">
        <v>16</v>
      </c>
      <c r="O26" s="159">
        <v>9</v>
      </c>
    </row>
    <row r="27" spans="1:15" ht="20.100000000000001" customHeight="1" x14ac:dyDescent="0.2">
      <c r="A27" s="216" t="s">
        <v>212</v>
      </c>
      <c r="B27" s="217"/>
      <c r="C27" s="211">
        <v>184</v>
      </c>
      <c r="D27" s="212"/>
      <c r="E27" s="160">
        <v>14</v>
      </c>
      <c r="F27" s="160">
        <v>7</v>
      </c>
      <c r="G27" s="160">
        <v>2</v>
      </c>
      <c r="H27" s="160">
        <v>64</v>
      </c>
      <c r="I27" s="160">
        <v>4</v>
      </c>
      <c r="J27" s="160">
        <v>30</v>
      </c>
      <c r="K27" s="170">
        <v>3</v>
      </c>
      <c r="L27" s="160">
        <v>25</v>
      </c>
      <c r="M27" s="160">
        <v>2</v>
      </c>
      <c r="N27" s="160">
        <v>19</v>
      </c>
      <c r="O27" s="160">
        <v>14</v>
      </c>
    </row>
    <row r="28" spans="1:15" ht="20.100000000000001" customHeight="1" x14ac:dyDescent="0.2">
      <c r="A28" s="216" t="s">
        <v>217</v>
      </c>
      <c r="B28" s="217"/>
      <c r="C28" s="211">
        <v>195</v>
      </c>
      <c r="D28" s="212"/>
      <c r="E28" s="161">
        <v>15</v>
      </c>
      <c r="F28" s="161">
        <v>11</v>
      </c>
      <c r="G28" s="161">
        <v>2</v>
      </c>
      <c r="H28" s="161">
        <v>60</v>
      </c>
      <c r="I28" s="161">
        <v>4</v>
      </c>
      <c r="J28" s="161">
        <v>33</v>
      </c>
      <c r="K28" s="170">
        <v>2</v>
      </c>
      <c r="L28" s="161">
        <v>22</v>
      </c>
      <c r="M28" s="161">
        <v>4</v>
      </c>
      <c r="N28" s="161">
        <v>30</v>
      </c>
      <c r="O28" s="161">
        <v>12</v>
      </c>
    </row>
    <row r="29" spans="1:15" ht="20.100000000000001" customHeight="1" x14ac:dyDescent="0.2">
      <c r="A29" s="216" t="s">
        <v>220</v>
      </c>
      <c r="B29" s="217"/>
      <c r="C29" s="211">
        <v>264</v>
      </c>
      <c r="D29" s="212"/>
      <c r="E29" s="168">
        <v>11</v>
      </c>
      <c r="F29" s="168">
        <v>18</v>
      </c>
      <c r="G29" s="168">
        <v>6</v>
      </c>
      <c r="H29" s="168">
        <v>97</v>
      </c>
      <c r="I29" s="168">
        <v>2</v>
      </c>
      <c r="J29" s="168">
        <v>27</v>
      </c>
      <c r="K29" s="170">
        <v>2</v>
      </c>
      <c r="L29" s="168">
        <v>33</v>
      </c>
      <c r="M29" s="168">
        <v>4</v>
      </c>
      <c r="N29" s="168">
        <v>47</v>
      </c>
      <c r="O29" s="168">
        <v>17</v>
      </c>
    </row>
    <row r="30" spans="1:15" ht="20.100000000000001" customHeight="1" x14ac:dyDescent="0.2">
      <c r="A30" s="216" t="s">
        <v>223</v>
      </c>
      <c r="B30" s="217"/>
      <c r="C30" s="211">
        <v>242</v>
      </c>
      <c r="D30" s="212"/>
      <c r="E30" s="182">
        <v>11</v>
      </c>
      <c r="F30" s="182">
        <v>12</v>
      </c>
      <c r="G30" s="182">
        <v>8</v>
      </c>
      <c r="H30" s="182">
        <v>71</v>
      </c>
      <c r="I30" s="182">
        <v>1</v>
      </c>
      <c r="J30" s="182">
        <v>25</v>
      </c>
      <c r="K30" s="182">
        <v>0</v>
      </c>
      <c r="L30" s="182">
        <v>35</v>
      </c>
      <c r="M30" s="182">
        <v>5</v>
      </c>
      <c r="N30" s="182">
        <v>59</v>
      </c>
      <c r="O30" s="182">
        <v>15</v>
      </c>
    </row>
    <row r="31" spans="1:15" ht="20.100000000000001" customHeight="1" x14ac:dyDescent="0.2">
      <c r="A31" s="216" t="s">
        <v>231</v>
      </c>
      <c r="B31" s="217"/>
      <c r="C31" s="211">
        <v>259</v>
      </c>
      <c r="D31" s="212"/>
      <c r="E31" s="192">
        <v>12</v>
      </c>
      <c r="F31" s="192">
        <v>9</v>
      </c>
      <c r="G31" s="192">
        <v>14</v>
      </c>
      <c r="H31" s="192">
        <v>83</v>
      </c>
      <c r="I31" s="192">
        <v>5</v>
      </c>
      <c r="J31" s="192">
        <v>25</v>
      </c>
      <c r="K31" s="192">
        <v>1</v>
      </c>
      <c r="L31" s="192">
        <v>28</v>
      </c>
      <c r="M31" s="192">
        <v>1</v>
      </c>
      <c r="N31" s="192">
        <v>50</v>
      </c>
      <c r="O31" s="192">
        <v>31</v>
      </c>
    </row>
    <row r="32" spans="1:15" s="17" customFormat="1" ht="20.100000000000001" customHeight="1" thickBot="1" x14ac:dyDescent="0.25">
      <c r="A32" s="218" t="s">
        <v>282</v>
      </c>
      <c r="B32" s="219"/>
      <c r="C32" s="220">
        <v>297</v>
      </c>
      <c r="D32" s="221"/>
      <c r="E32" s="169">
        <v>14</v>
      </c>
      <c r="F32" s="169">
        <v>9</v>
      </c>
      <c r="G32" s="169">
        <v>19</v>
      </c>
      <c r="H32" s="169">
        <v>112</v>
      </c>
      <c r="I32" s="169">
        <v>4</v>
      </c>
      <c r="J32" s="169">
        <v>18</v>
      </c>
      <c r="K32" s="171">
        <v>2</v>
      </c>
      <c r="L32" s="169">
        <v>23</v>
      </c>
      <c r="M32" s="169">
        <v>6</v>
      </c>
      <c r="N32" s="169">
        <v>64</v>
      </c>
      <c r="O32" s="169">
        <v>26</v>
      </c>
    </row>
    <row r="33" spans="1:1" ht="20.100000000000001" customHeight="1" x14ac:dyDescent="0.2">
      <c r="A33" s="15" t="s">
        <v>198</v>
      </c>
    </row>
  </sheetData>
  <mergeCells count="81">
    <mergeCell ref="M7:O7"/>
    <mergeCell ref="G9:I9"/>
    <mergeCell ref="J9:L9"/>
    <mergeCell ref="M9:O9"/>
    <mergeCell ref="J11:L11"/>
    <mergeCell ref="M11:O11"/>
    <mergeCell ref="J8:L8"/>
    <mergeCell ref="M8:O8"/>
    <mergeCell ref="G10:I10"/>
    <mergeCell ref="J10:L10"/>
    <mergeCell ref="M10:O10"/>
    <mergeCell ref="G8:I8"/>
    <mergeCell ref="G7:I7"/>
    <mergeCell ref="G11:I11"/>
    <mergeCell ref="J7:L7"/>
    <mergeCell ref="M21:O21"/>
    <mergeCell ref="A24:B24"/>
    <mergeCell ref="C24:D24"/>
    <mergeCell ref="A25:B25"/>
    <mergeCell ref="M15:O15"/>
    <mergeCell ref="G15:I15"/>
    <mergeCell ref="A22:B22"/>
    <mergeCell ref="A32:B32"/>
    <mergeCell ref="C32:D32"/>
    <mergeCell ref="A15:C15"/>
    <mergeCell ref="D15:F15"/>
    <mergeCell ref="C22:D22"/>
    <mergeCell ref="A21:B21"/>
    <mergeCell ref="A23:B23"/>
    <mergeCell ref="C23:D23"/>
    <mergeCell ref="A26:B26"/>
    <mergeCell ref="A29:B29"/>
    <mergeCell ref="C29:D29"/>
    <mergeCell ref="A30:B30"/>
    <mergeCell ref="C30:D30"/>
    <mergeCell ref="A28:B28"/>
    <mergeCell ref="C28:D28"/>
    <mergeCell ref="A31:B31"/>
    <mergeCell ref="G6:I6"/>
    <mergeCell ref="L3:O3"/>
    <mergeCell ref="D4:F5"/>
    <mergeCell ref="A4:C5"/>
    <mergeCell ref="G4:O4"/>
    <mergeCell ref="G5:I5"/>
    <mergeCell ref="J5:L5"/>
    <mergeCell ref="M5:O5"/>
    <mergeCell ref="J6:L6"/>
    <mergeCell ref="M6:O6"/>
    <mergeCell ref="A6:C6"/>
    <mergeCell ref="D6:F6"/>
    <mergeCell ref="A7:C7"/>
    <mergeCell ref="D7:F7"/>
    <mergeCell ref="A10:C10"/>
    <mergeCell ref="A27:B27"/>
    <mergeCell ref="C27:D27"/>
    <mergeCell ref="C26:D26"/>
    <mergeCell ref="C25:D25"/>
    <mergeCell ref="D10:F10"/>
    <mergeCell ref="D8:F8"/>
    <mergeCell ref="A8:C8"/>
    <mergeCell ref="A9:C9"/>
    <mergeCell ref="D9:F9"/>
    <mergeCell ref="A13:C13"/>
    <mergeCell ref="D13:F13"/>
    <mergeCell ref="M14:O14"/>
    <mergeCell ref="A11:C11"/>
    <mergeCell ref="D11:F11"/>
    <mergeCell ref="A12:C12"/>
    <mergeCell ref="D12:F12"/>
    <mergeCell ref="J12:L12"/>
    <mergeCell ref="M12:O12"/>
    <mergeCell ref="J13:L13"/>
    <mergeCell ref="M13:O13"/>
    <mergeCell ref="G12:I12"/>
    <mergeCell ref="G13:I13"/>
    <mergeCell ref="C31:D31"/>
    <mergeCell ref="A14:C14"/>
    <mergeCell ref="D14:F14"/>
    <mergeCell ref="G14:I14"/>
    <mergeCell ref="J14:L14"/>
    <mergeCell ref="J15:L15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&amp;C&amp;"ＭＳ 明朝,標準"&amp;10-6-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5"/>
  <sheetViews>
    <sheetView workbookViewId="0">
      <selection activeCell="A2" sqref="A2"/>
    </sheetView>
  </sheetViews>
  <sheetFormatPr defaultColWidth="9" defaultRowHeight="15" customHeight="1" x14ac:dyDescent="0.2"/>
  <cols>
    <col min="1" max="2" width="4.6640625" style="1" customWidth="1"/>
    <col min="3" max="12" width="7.6640625" style="1" customWidth="1"/>
    <col min="13" max="16384" width="9" style="1"/>
  </cols>
  <sheetData>
    <row r="1" spans="1:12" s="77" customFormat="1" ht="20.100000000000001" customHeight="1" x14ac:dyDescent="0.2">
      <c r="A1" s="75" t="s">
        <v>134</v>
      </c>
    </row>
    <row r="2" spans="1:12" ht="9.9" customHeight="1" x14ac:dyDescent="0.2"/>
    <row r="3" spans="1:12" ht="15" customHeight="1" thickBot="1" x14ac:dyDescent="0.25">
      <c r="J3" s="193" t="s">
        <v>195</v>
      </c>
      <c r="K3" s="193"/>
      <c r="L3" s="193"/>
    </row>
    <row r="4" spans="1:12" ht="20.100000000000001" customHeight="1" x14ac:dyDescent="0.2">
      <c r="A4" s="247" t="s">
        <v>21</v>
      </c>
      <c r="B4" s="206"/>
      <c r="C4" s="247" t="s">
        <v>145</v>
      </c>
      <c r="D4" s="206"/>
      <c r="E4" s="206"/>
      <c r="F4" s="206" t="s">
        <v>146</v>
      </c>
      <c r="G4" s="206"/>
      <c r="H4" s="206"/>
      <c r="I4" s="206" t="s">
        <v>75</v>
      </c>
      <c r="J4" s="206" t="s">
        <v>76</v>
      </c>
      <c r="K4" s="206" t="s">
        <v>77</v>
      </c>
      <c r="L4" s="201" t="s">
        <v>78</v>
      </c>
    </row>
    <row r="5" spans="1:12" ht="20.100000000000001" customHeight="1" x14ac:dyDescent="0.2">
      <c r="A5" s="208"/>
      <c r="B5" s="203"/>
      <c r="C5" s="18" t="s">
        <v>2</v>
      </c>
      <c r="D5" s="11" t="s">
        <v>3</v>
      </c>
      <c r="E5" s="11" t="s">
        <v>4</v>
      </c>
      <c r="F5" s="11" t="s">
        <v>2</v>
      </c>
      <c r="G5" s="11" t="s">
        <v>3</v>
      </c>
      <c r="H5" s="11" t="s">
        <v>4</v>
      </c>
      <c r="I5" s="203"/>
      <c r="J5" s="203"/>
      <c r="K5" s="203"/>
      <c r="L5" s="246"/>
    </row>
    <row r="6" spans="1:12" ht="20.100000000000001" customHeight="1" x14ac:dyDescent="0.2">
      <c r="A6" s="248" t="s">
        <v>261</v>
      </c>
      <c r="B6" s="227"/>
      <c r="C6" s="56">
        <v>165</v>
      </c>
      <c r="D6" s="56">
        <v>85</v>
      </c>
      <c r="E6" s="56">
        <v>80</v>
      </c>
      <c r="F6" s="56">
        <v>435</v>
      </c>
      <c r="G6" s="56">
        <v>206</v>
      </c>
      <c r="H6" s="56">
        <v>229</v>
      </c>
      <c r="I6" s="55">
        <v>-270</v>
      </c>
      <c r="J6" s="56">
        <v>4</v>
      </c>
      <c r="K6" s="56">
        <v>99</v>
      </c>
      <c r="L6" s="56">
        <v>38</v>
      </c>
    </row>
    <row r="7" spans="1:12" ht="20.100000000000001" customHeight="1" x14ac:dyDescent="0.2">
      <c r="A7" s="248" t="s">
        <v>184</v>
      </c>
      <c r="B7" s="227"/>
      <c r="C7" s="56">
        <v>142</v>
      </c>
      <c r="D7" s="56">
        <v>71</v>
      </c>
      <c r="E7" s="56">
        <v>71</v>
      </c>
      <c r="F7" s="56">
        <v>395</v>
      </c>
      <c r="G7" s="56">
        <v>205</v>
      </c>
      <c r="H7" s="56">
        <v>190</v>
      </c>
      <c r="I7" s="55">
        <v>-253</v>
      </c>
      <c r="J7" s="56">
        <v>3</v>
      </c>
      <c r="K7" s="56">
        <v>86</v>
      </c>
      <c r="L7" s="56">
        <v>34</v>
      </c>
    </row>
    <row r="8" spans="1:12" ht="20.100000000000001" customHeight="1" x14ac:dyDescent="0.2">
      <c r="A8" s="248" t="s">
        <v>186</v>
      </c>
      <c r="B8" s="227"/>
      <c r="C8" s="56">
        <v>140</v>
      </c>
      <c r="D8" s="56">
        <v>69</v>
      </c>
      <c r="E8" s="56">
        <v>71</v>
      </c>
      <c r="F8" s="56">
        <v>453</v>
      </c>
      <c r="G8" s="56">
        <v>235</v>
      </c>
      <c r="H8" s="56">
        <v>218</v>
      </c>
      <c r="I8" s="55">
        <v>-313</v>
      </c>
      <c r="J8" s="56">
        <v>1</v>
      </c>
      <c r="K8" s="56">
        <v>102</v>
      </c>
      <c r="L8" s="56">
        <v>33</v>
      </c>
    </row>
    <row r="9" spans="1:12" s="17" customFormat="1" ht="20.100000000000001" customHeight="1" x14ac:dyDescent="0.2">
      <c r="A9" s="248" t="s">
        <v>207</v>
      </c>
      <c r="B9" s="227"/>
      <c r="C9" s="56">
        <v>103</v>
      </c>
      <c r="D9" s="56">
        <v>45</v>
      </c>
      <c r="E9" s="56">
        <v>58</v>
      </c>
      <c r="F9" s="56">
        <v>406</v>
      </c>
      <c r="G9" s="56">
        <v>184</v>
      </c>
      <c r="H9" s="56">
        <v>222</v>
      </c>
      <c r="I9" s="55">
        <v>-303</v>
      </c>
      <c r="J9" s="56">
        <v>4</v>
      </c>
      <c r="K9" s="56">
        <v>94</v>
      </c>
      <c r="L9" s="56">
        <v>38</v>
      </c>
    </row>
    <row r="10" spans="1:12" s="17" customFormat="1" ht="20.100000000000001" customHeight="1" x14ac:dyDescent="0.2">
      <c r="A10" s="248" t="s">
        <v>213</v>
      </c>
      <c r="B10" s="227"/>
      <c r="C10" s="56">
        <v>135</v>
      </c>
      <c r="D10" s="56">
        <v>62</v>
      </c>
      <c r="E10" s="56">
        <v>73</v>
      </c>
      <c r="F10" s="56">
        <v>372</v>
      </c>
      <c r="G10" s="56">
        <v>180</v>
      </c>
      <c r="H10" s="56">
        <v>192</v>
      </c>
      <c r="I10" s="55">
        <v>-237</v>
      </c>
      <c r="J10" s="56">
        <v>4</v>
      </c>
      <c r="K10" s="56">
        <v>84</v>
      </c>
      <c r="L10" s="56">
        <v>34</v>
      </c>
    </row>
    <row r="11" spans="1:12" s="17" customFormat="1" ht="20.100000000000001" customHeight="1" x14ac:dyDescent="0.2">
      <c r="A11" s="248" t="s">
        <v>215</v>
      </c>
      <c r="B11" s="227"/>
      <c r="C11" s="56">
        <v>111</v>
      </c>
      <c r="D11" s="56">
        <v>65</v>
      </c>
      <c r="E11" s="56">
        <v>46</v>
      </c>
      <c r="F11" s="56">
        <v>429</v>
      </c>
      <c r="G11" s="56">
        <v>230</v>
      </c>
      <c r="H11" s="56">
        <v>199</v>
      </c>
      <c r="I11" s="55">
        <v>-318</v>
      </c>
      <c r="J11" s="56">
        <v>4</v>
      </c>
      <c r="K11" s="56">
        <v>64</v>
      </c>
      <c r="L11" s="56">
        <v>30</v>
      </c>
    </row>
    <row r="12" spans="1:12" s="17" customFormat="1" ht="20.100000000000001" customHeight="1" x14ac:dyDescent="0.2">
      <c r="A12" s="248" t="s">
        <v>218</v>
      </c>
      <c r="B12" s="227"/>
      <c r="C12" s="56">
        <v>118</v>
      </c>
      <c r="D12" s="56">
        <v>62</v>
      </c>
      <c r="E12" s="56">
        <v>56</v>
      </c>
      <c r="F12" s="56">
        <v>429</v>
      </c>
      <c r="G12" s="56">
        <v>217</v>
      </c>
      <c r="H12" s="56">
        <v>212</v>
      </c>
      <c r="I12" s="55">
        <v>-311</v>
      </c>
      <c r="J12" s="56">
        <v>2</v>
      </c>
      <c r="K12" s="56">
        <v>86</v>
      </c>
      <c r="L12" s="56">
        <v>42</v>
      </c>
    </row>
    <row r="13" spans="1:12" s="17" customFormat="1" ht="20.100000000000001" customHeight="1" x14ac:dyDescent="0.2">
      <c r="A13" s="248" t="s">
        <v>232</v>
      </c>
      <c r="B13" s="227"/>
      <c r="C13" s="56">
        <v>101</v>
      </c>
      <c r="D13" s="56">
        <v>48</v>
      </c>
      <c r="E13" s="56">
        <v>53</v>
      </c>
      <c r="F13" s="56">
        <v>408</v>
      </c>
      <c r="G13" s="56">
        <v>185</v>
      </c>
      <c r="H13" s="56">
        <v>223</v>
      </c>
      <c r="I13" s="55">
        <v>-307</v>
      </c>
      <c r="J13" s="56">
        <v>3</v>
      </c>
      <c r="K13" s="56">
        <v>72</v>
      </c>
      <c r="L13" s="56">
        <v>44</v>
      </c>
    </row>
    <row r="14" spans="1:12" s="17" customFormat="1" ht="20.100000000000001" customHeight="1" x14ac:dyDescent="0.2">
      <c r="A14" s="248" t="s">
        <v>259</v>
      </c>
      <c r="B14" s="227"/>
      <c r="C14" s="56">
        <v>89</v>
      </c>
      <c r="D14" s="56">
        <v>47</v>
      </c>
      <c r="E14" s="56">
        <v>42</v>
      </c>
      <c r="F14" s="56">
        <v>416</v>
      </c>
      <c r="G14" s="56">
        <v>211</v>
      </c>
      <c r="H14" s="56">
        <v>205</v>
      </c>
      <c r="I14" s="55">
        <v>-327</v>
      </c>
      <c r="J14" s="56">
        <v>2</v>
      </c>
      <c r="K14" s="56">
        <v>73</v>
      </c>
      <c r="L14" s="56">
        <v>31</v>
      </c>
    </row>
    <row r="15" spans="1:12" s="17" customFormat="1" ht="20.100000000000001" customHeight="1" thickBot="1" x14ac:dyDescent="0.25">
      <c r="A15" s="193" t="s">
        <v>260</v>
      </c>
      <c r="B15" s="240"/>
      <c r="C15" s="108">
        <v>84</v>
      </c>
      <c r="D15" s="108">
        <v>45</v>
      </c>
      <c r="E15" s="108">
        <v>39</v>
      </c>
      <c r="F15" s="108">
        <v>452</v>
      </c>
      <c r="G15" s="108">
        <v>221</v>
      </c>
      <c r="H15" s="108">
        <v>231</v>
      </c>
      <c r="I15" s="109">
        <v>-368</v>
      </c>
      <c r="J15" s="108">
        <v>2</v>
      </c>
      <c r="K15" s="108">
        <v>56</v>
      </c>
      <c r="L15" s="108">
        <v>24</v>
      </c>
    </row>
    <row r="16" spans="1:12" ht="15" customHeight="1" x14ac:dyDescent="0.2">
      <c r="A16" s="2"/>
      <c r="B16" s="2"/>
    </row>
    <row r="17" spans="1:12" ht="15" customHeight="1" x14ac:dyDescent="0.2">
      <c r="A17" s="2"/>
      <c r="B17" s="2"/>
    </row>
    <row r="18" spans="1:12" ht="15" customHeight="1" x14ac:dyDescent="0.2">
      <c r="A18" s="2"/>
      <c r="B18" s="2"/>
    </row>
    <row r="19" spans="1:12" s="76" customFormat="1" ht="20.100000000000001" customHeight="1" x14ac:dyDescent="0.2">
      <c r="A19" s="75" t="s">
        <v>135</v>
      </c>
    </row>
    <row r="20" spans="1:12" ht="9.9" customHeight="1" x14ac:dyDescent="0.2"/>
    <row r="21" spans="1:12" ht="15" customHeight="1" thickBot="1" x14ac:dyDescent="0.25">
      <c r="J21" s="129"/>
      <c r="K21" s="129"/>
      <c r="L21" s="128" t="s">
        <v>196</v>
      </c>
    </row>
    <row r="22" spans="1:12" ht="20.100000000000001" customHeight="1" x14ac:dyDescent="0.2">
      <c r="A22" s="194" t="s">
        <v>21</v>
      </c>
      <c r="B22" s="196"/>
      <c r="C22" s="196" t="s">
        <v>79</v>
      </c>
      <c r="D22" s="196"/>
      <c r="E22" s="196"/>
      <c r="F22" s="196"/>
      <c r="G22" s="196" t="s">
        <v>80</v>
      </c>
      <c r="H22" s="196"/>
      <c r="I22" s="196"/>
      <c r="J22" s="209"/>
      <c r="K22" s="196" t="s">
        <v>75</v>
      </c>
      <c r="L22" s="209"/>
    </row>
    <row r="23" spans="1:12" ht="20.100000000000001" customHeight="1" x14ac:dyDescent="0.2">
      <c r="A23" s="195"/>
      <c r="B23" s="197"/>
      <c r="C23" s="197" t="s">
        <v>2</v>
      </c>
      <c r="D23" s="197"/>
      <c r="E23" s="11" t="s">
        <v>3</v>
      </c>
      <c r="F23" s="11" t="s">
        <v>4</v>
      </c>
      <c r="G23" s="197" t="s">
        <v>2</v>
      </c>
      <c r="H23" s="197"/>
      <c r="I23" s="11" t="s">
        <v>3</v>
      </c>
      <c r="J23" s="13" t="s">
        <v>4</v>
      </c>
      <c r="K23" s="197"/>
      <c r="L23" s="204"/>
    </row>
    <row r="24" spans="1:12" ht="20.100000000000001" customHeight="1" x14ac:dyDescent="0.2">
      <c r="A24" s="251" t="s">
        <v>261</v>
      </c>
      <c r="B24" s="252"/>
      <c r="C24" s="253">
        <f t="shared" ref="C24:C25" si="0">SUM(E24:F24)</f>
        <v>675</v>
      </c>
      <c r="D24" s="254"/>
      <c r="E24" s="183">
        <v>360</v>
      </c>
      <c r="F24" s="184">
        <v>315</v>
      </c>
      <c r="G24" s="253">
        <f t="shared" ref="G24:G25" si="1">SUM(I24:J24)</f>
        <v>921</v>
      </c>
      <c r="H24" s="254"/>
      <c r="I24" s="185">
        <v>455</v>
      </c>
      <c r="J24" s="185">
        <v>466</v>
      </c>
      <c r="K24" s="249">
        <f t="shared" ref="K24:K25" si="2">SUM(C24-G24)</f>
        <v>-246</v>
      </c>
      <c r="L24" s="250"/>
    </row>
    <row r="25" spans="1:12" ht="20.100000000000001" customHeight="1" x14ac:dyDescent="0.2">
      <c r="A25" s="248" t="s">
        <v>184</v>
      </c>
      <c r="B25" s="227"/>
      <c r="C25" s="235">
        <f t="shared" si="0"/>
        <v>648</v>
      </c>
      <c r="D25" s="230"/>
      <c r="E25" s="185">
        <v>355</v>
      </c>
      <c r="F25" s="186">
        <v>293</v>
      </c>
      <c r="G25" s="235">
        <f t="shared" si="1"/>
        <v>823</v>
      </c>
      <c r="H25" s="230"/>
      <c r="I25" s="187">
        <v>406</v>
      </c>
      <c r="J25" s="187">
        <v>417</v>
      </c>
      <c r="K25" s="233">
        <f t="shared" si="2"/>
        <v>-175</v>
      </c>
      <c r="L25" s="234"/>
    </row>
    <row r="26" spans="1:12" ht="20.100000000000001" customHeight="1" x14ac:dyDescent="0.2">
      <c r="A26" s="227" t="s">
        <v>186</v>
      </c>
      <c r="B26" s="228"/>
      <c r="C26" s="235">
        <f t="shared" ref="C26" si="3">SUM(E26:F26)</f>
        <v>693</v>
      </c>
      <c r="D26" s="230"/>
      <c r="E26" s="185">
        <v>398</v>
      </c>
      <c r="F26" s="186">
        <v>295</v>
      </c>
      <c r="G26" s="236">
        <f>SUM(I26:J26)</f>
        <v>950</v>
      </c>
      <c r="H26" s="232"/>
      <c r="I26" s="185">
        <v>504</v>
      </c>
      <c r="J26" s="185">
        <v>446</v>
      </c>
      <c r="K26" s="233">
        <f t="shared" ref="K26" si="4">SUM(C26-G26)</f>
        <v>-257</v>
      </c>
      <c r="L26" s="234"/>
    </row>
    <row r="27" spans="1:12" ht="20.100000000000001" customHeight="1" x14ac:dyDescent="0.2">
      <c r="A27" s="227" t="s">
        <v>207</v>
      </c>
      <c r="B27" s="228"/>
      <c r="C27" s="235">
        <v>674</v>
      </c>
      <c r="D27" s="230"/>
      <c r="E27" s="185">
        <v>395</v>
      </c>
      <c r="F27" s="186">
        <v>279</v>
      </c>
      <c r="G27" s="236">
        <v>858</v>
      </c>
      <c r="H27" s="232"/>
      <c r="I27" s="185">
        <v>476</v>
      </c>
      <c r="J27" s="185">
        <v>382</v>
      </c>
      <c r="K27" s="233">
        <v>-184</v>
      </c>
      <c r="L27" s="234"/>
    </row>
    <row r="28" spans="1:12" ht="20.100000000000001" customHeight="1" x14ac:dyDescent="0.2">
      <c r="A28" s="227" t="s">
        <v>213</v>
      </c>
      <c r="B28" s="228"/>
      <c r="C28" s="235">
        <v>639</v>
      </c>
      <c r="D28" s="230"/>
      <c r="E28" s="185">
        <v>369</v>
      </c>
      <c r="F28" s="186">
        <v>270</v>
      </c>
      <c r="G28" s="236">
        <v>899</v>
      </c>
      <c r="H28" s="232"/>
      <c r="I28" s="185">
        <v>468</v>
      </c>
      <c r="J28" s="185">
        <v>431</v>
      </c>
      <c r="K28" s="233">
        <v>-260</v>
      </c>
      <c r="L28" s="234"/>
    </row>
    <row r="29" spans="1:12" ht="33" customHeight="1" x14ac:dyDescent="0.2">
      <c r="A29" s="227" t="s">
        <v>215</v>
      </c>
      <c r="B29" s="228"/>
      <c r="C29" s="229" t="s">
        <v>248</v>
      </c>
      <c r="D29" s="230"/>
      <c r="E29" s="190" t="s">
        <v>249</v>
      </c>
      <c r="F29" s="191" t="s">
        <v>250</v>
      </c>
      <c r="G29" s="231" t="s">
        <v>251</v>
      </c>
      <c r="H29" s="232"/>
      <c r="I29" s="190" t="s">
        <v>252</v>
      </c>
      <c r="J29" s="190" t="s">
        <v>253</v>
      </c>
      <c r="K29" s="239" t="s">
        <v>254</v>
      </c>
      <c r="L29" s="234"/>
    </row>
    <row r="30" spans="1:12" ht="33" customHeight="1" x14ac:dyDescent="0.2">
      <c r="A30" s="227" t="s">
        <v>218</v>
      </c>
      <c r="B30" s="228"/>
      <c r="C30" s="229" t="s">
        <v>241</v>
      </c>
      <c r="D30" s="230"/>
      <c r="E30" s="190" t="s">
        <v>242</v>
      </c>
      <c r="F30" s="191" t="s">
        <v>243</v>
      </c>
      <c r="G30" s="231" t="s">
        <v>244</v>
      </c>
      <c r="H30" s="232"/>
      <c r="I30" s="190" t="s">
        <v>245</v>
      </c>
      <c r="J30" s="190" t="s">
        <v>246</v>
      </c>
      <c r="K30" s="239" t="s">
        <v>247</v>
      </c>
      <c r="L30" s="234"/>
    </row>
    <row r="31" spans="1:12" ht="33" customHeight="1" x14ac:dyDescent="0.2">
      <c r="A31" s="227" t="s">
        <v>232</v>
      </c>
      <c r="B31" s="228"/>
      <c r="C31" s="229" t="s">
        <v>234</v>
      </c>
      <c r="D31" s="230"/>
      <c r="E31" s="190" t="s">
        <v>235</v>
      </c>
      <c r="F31" s="191" t="s">
        <v>236</v>
      </c>
      <c r="G31" s="231" t="s">
        <v>237</v>
      </c>
      <c r="H31" s="232"/>
      <c r="I31" s="190" t="s">
        <v>238</v>
      </c>
      <c r="J31" s="190" t="s">
        <v>239</v>
      </c>
      <c r="K31" s="239" t="s">
        <v>240</v>
      </c>
      <c r="L31" s="234"/>
    </row>
    <row r="32" spans="1:12" ht="33" customHeight="1" x14ac:dyDescent="0.2">
      <c r="A32" s="227" t="s">
        <v>259</v>
      </c>
      <c r="B32" s="228"/>
      <c r="C32" s="229" t="s">
        <v>262</v>
      </c>
      <c r="D32" s="230"/>
      <c r="E32" s="190" t="s">
        <v>263</v>
      </c>
      <c r="F32" s="191" t="s">
        <v>264</v>
      </c>
      <c r="G32" s="231" t="s">
        <v>265</v>
      </c>
      <c r="H32" s="232"/>
      <c r="I32" s="190" t="s">
        <v>266</v>
      </c>
      <c r="J32" s="190" t="s">
        <v>267</v>
      </c>
      <c r="K32" s="239" t="s">
        <v>268</v>
      </c>
      <c r="L32" s="234"/>
    </row>
    <row r="33" spans="1:12" s="17" customFormat="1" ht="33" customHeight="1" thickBot="1" x14ac:dyDescent="0.25">
      <c r="A33" s="240" t="s">
        <v>260</v>
      </c>
      <c r="B33" s="241"/>
      <c r="C33" s="242" t="s">
        <v>270</v>
      </c>
      <c r="D33" s="243"/>
      <c r="E33" s="188" t="s">
        <v>271</v>
      </c>
      <c r="F33" s="189" t="s">
        <v>272</v>
      </c>
      <c r="G33" s="244" t="s">
        <v>273</v>
      </c>
      <c r="H33" s="245"/>
      <c r="I33" s="188" t="s">
        <v>274</v>
      </c>
      <c r="J33" s="188" t="s">
        <v>275</v>
      </c>
      <c r="K33" s="237" t="s">
        <v>233</v>
      </c>
      <c r="L33" s="238"/>
    </row>
    <row r="34" spans="1:12" ht="15" customHeight="1" x14ac:dyDescent="0.2">
      <c r="A34" s="1" t="s">
        <v>221</v>
      </c>
    </row>
    <row r="35" spans="1:12" ht="15" customHeight="1" x14ac:dyDescent="0.2">
      <c r="A35" s="1" t="s">
        <v>269</v>
      </c>
    </row>
  </sheetData>
  <mergeCells count="64">
    <mergeCell ref="K24:L24"/>
    <mergeCell ref="A29:B29"/>
    <mergeCell ref="C29:D29"/>
    <mergeCell ref="G29:H29"/>
    <mergeCell ref="K29:L29"/>
    <mergeCell ref="A27:B27"/>
    <mergeCell ref="C27:D27"/>
    <mergeCell ref="A24:B24"/>
    <mergeCell ref="C24:D24"/>
    <mergeCell ref="K28:L28"/>
    <mergeCell ref="G24:H24"/>
    <mergeCell ref="K25:L25"/>
    <mergeCell ref="G25:H25"/>
    <mergeCell ref="A25:B25"/>
    <mergeCell ref="C25:D25"/>
    <mergeCell ref="A26:B26"/>
    <mergeCell ref="G22:J22"/>
    <mergeCell ref="K22:L23"/>
    <mergeCell ref="G23:H23"/>
    <mergeCell ref="C22:F22"/>
    <mergeCell ref="A22:B23"/>
    <mergeCell ref="C23:D23"/>
    <mergeCell ref="A13:B13"/>
    <mergeCell ref="A15:B15"/>
    <mergeCell ref="A10:B10"/>
    <mergeCell ref="A11:B11"/>
    <mergeCell ref="A14:B14"/>
    <mergeCell ref="A4:B5"/>
    <mergeCell ref="C4:E4"/>
    <mergeCell ref="F4:H4"/>
    <mergeCell ref="A7:B7"/>
    <mergeCell ref="A12:B12"/>
    <mergeCell ref="A6:B6"/>
    <mergeCell ref="A9:B9"/>
    <mergeCell ref="A8:B8"/>
    <mergeCell ref="J3:L3"/>
    <mergeCell ref="I4:I5"/>
    <mergeCell ref="J4:J5"/>
    <mergeCell ref="K4:K5"/>
    <mergeCell ref="L4:L5"/>
    <mergeCell ref="K33:L33"/>
    <mergeCell ref="A30:B30"/>
    <mergeCell ref="C30:D30"/>
    <mergeCell ref="G30:H30"/>
    <mergeCell ref="K30:L30"/>
    <mergeCell ref="K31:L31"/>
    <mergeCell ref="A32:B32"/>
    <mergeCell ref="C32:D32"/>
    <mergeCell ref="G32:H32"/>
    <mergeCell ref="K32:L32"/>
    <mergeCell ref="A33:B33"/>
    <mergeCell ref="C33:D33"/>
    <mergeCell ref="G33:H33"/>
    <mergeCell ref="A28:B28"/>
    <mergeCell ref="A31:B31"/>
    <mergeCell ref="C31:D31"/>
    <mergeCell ref="G31:H31"/>
    <mergeCell ref="K26:L26"/>
    <mergeCell ref="K27:L27"/>
    <mergeCell ref="C28:D28"/>
    <mergeCell ref="G28:H28"/>
    <mergeCell ref="G27:H27"/>
    <mergeCell ref="C26:D26"/>
    <mergeCell ref="G26:H26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&amp;C&amp;"ＭＳ 明朝,標準"&amp;10-7-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9"/>
  <sheetViews>
    <sheetView zoomScaleNormal="100" workbookViewId="0">
      <selection activeCell="A12" sqref="A12"/>
    </sheetView>
  </sheetViews>
  <sheetFormatPr defaultColWidth="10.6640625" defaultRowHeight="15" customHeight="1" x14ac:dyDescent="0.2"/>
  <cols>
    <col min="1" max="1" width="4.6640625" style="1" customWidth="1"/>
    <col min="2" max="2" width="6.6640625" style="1" customWidth="1"/>
    <col min="3" max="16384" width="10.6640625" style="1"/>
  </cols>
  <sheetData>
    <row r="1" spans="1:9" s="76" customFormat="1" ht="20.100000000000001" customHeight="1" x14ac:dyDescent="0.2">
      <c r="A1" s="75" t="s">
        <v>136</v>
      </c>
    </row>
    <row r="2" spans="1:9" ht="15" customHeight="1" thickBot="1" x14ac:dyDescent="0.25">
      <c r="A2" s="271" t="s">
        <v>70</v>
      </c>
      <c r="B2" s="271"/>
      <c r="C2" s="272"/>
      <c r="D2" s="272"/>
      <c r="H2" s="193" t="s">
        <v>192</v>
      </c>
      <c r="I2" s="193"/>
    </row>
    <row r="3" spans="1:9" ht="14.1" customHeight="1" x14ac:dyDescent="0.2">
      <c r="A3" s="198" t="s">
        <v>21</v>
      </c>
      <c r="B3" s="247"/>
      <c r="C3" s="47" t="s">
        <v>1</v>
      </c>
      <c r="D3" s="9" t="s">
        <v>58</v>
      </c>
      <c r="E3" s="9" t="s">
        <v>67</v>
      </c>
      <c r="F3" s="9" t="s">
        <v>67</v>
      </c>
      <c r="G3" s="9" t="s">
        <v>67</v>
      </c>
      <c r="H3" s="270" t="s">
        <v>68</v>
      </c>
      <c r="I3" s="270"/>
    </row>
    <row r="4" spans="1:9" ht="14.1" customHeight="1" x14ac:dyDescent="0.2">
      <c r="A4" s="199"/>
      <c r="B4" s="213"/>
      <c r="C4" s="48" t="s">
        <v>59</v>
      </c>
      <c r="D4" s="50"/>
      <c r="E4" s="50" t="s">
        <v>24</v>
      </c>
      <c r="F4" s="50" t="s">
        <v>23</v>
      </c>
      <c r="G4" s="50" t="s">
        <v>69</v>
      </c>
      <c r="H4" s="51" t="s">
        <v>24</v>
      </c>
      <c r="I4" s="51" t="s">
        <v>23</v>
      </c>
    </row>
    <row r="5" spans="1:9" ht="14.1" customHeight="1" x14ac:dyDescent="0.2">
      <c r="A5" s="200"/>
      <c r="B5" s="208"/>
      <c r="C5" s="25" t="s">
        <v>60</v>
      </c>
      <c r="D5" s="10" t="s">
        <v>61</v>
      </c>
      <c r="E5" s="10" t="s">
        <v>62</v>
      </c>
      <c r="F5" s="10" t="s">
        <v>63</v>
      </c>
      <c r="G5" s="10" t="s">
        <v>64</v>
      </c>
      <c r="H5" s="29" t="s">
        <v>65</v>
      </c>
      <c r="I5" s="30" t="s">
        <v>66</v>
      </c>
    </row>
    <row r="6" spans="1:9" ht="14.1" customHeight="1" x14ac:dyDescent="0.2">
      <c r="A6" s="199" t="s">
        <v>5</v>
      </c>
      <c r="B6" s="279"/>
      <c r="C6" s="49">
        <v>30657</v>
      </c>
      <c r="D6" s="45">
        <v>118.3</v>
      </c>
      <c r="E6" s="44">
        <v>7730</v>
      </c>
      <c r="F6" s="45">
        <v>2.2799999999999998</v>
      </c>
      <c r="G6" s="82">
        <v>3390.4</v>
      </c>
      <c r="H6" s="42">
        <v>25.2</v>
      </c>
      <c r="I6" s="45">
        <v>1.93</v>
      </c>
    </row>
    <row r="7" spans="1:9" ht="14.1" customHeight="1" x14ac:dyDescent="0.2">
      <c r="A7" s="199" t="s">
        <v>162</v>
      </c>
      <c r="B7" s="279"/>
      <c r="C7" s="49">
        <v>28644</v>
      </c>
      <c r="D7" s="45">
        <v>118.3</v>
      </c>
      <c r="E7" s="44">
        <v>7093</v>
      </c>
      <c r="F7" s="45">
        <v>2.23</v>
      </c>
      <c r="G7" s="82">
        <v>3180.7</v>
      </c>
      <c r="H7" s="42">
        <v>24.8</v>
      </c>
      <c r="I7" s="45">
        <v>1.89</v>
      </c>
    </row>
    <row r="8" spans="1:9" ht="14.1" customHeight="1" x14ac:dyDescent="0.2">
      <c r="A8" s="199" t="s">
        <v>181</v>
      </c>
      <c r="B8" s="255"/>
      <c r="C8" s="49">
        <v>26426</v>
      </c>
      <c r="D8" s="45">
        <v>118.23</v>
      </c>
      <c r="E8" s="44">
        <v>6555</v>
      </c>
      <c r="F8" s="45">
        <v>2.2200000000000002</v>
      </c>
      <c r="G8" s="82">
        <v>2952.7</v>
      </c>
      <c r="H8" s="42">
        <v>24.8</v>
      </c>
      <c r="I8" s="45">
        <v>1.88</v>
      </c>
    </row>
    <row r="9" spans="1:9" ht="14.1" customHeight="1" thickBot="1" x14ac:dyDescent="0.25">
      <c r="A9" s="222" t="s">
        <v>219</v>
      </c>
      <c r="B9" s="280"/>
      <c r="C9" s="91">
        <v>23993</v>
      </c>
      <c r="D9" s="92">
        <v>118.23</v>
      </c>
      <c r="E9" s="93">
        <v>6084</v>
      </c>
      <c r="F9" s="92">
        <v>2.21</v>
      </c>
      <c r="G9" s="94">
        <v>2752.9</v>
      </c>
      <c r="H9" s="43">
        <v>25.4</v>
      </c>
      <c r="I9" s="92">
        <v>1.87</v>
      </c>
    </row>
    <row r="10" spans="1:9" ht="27" customHeight="1" x14ac:dyDescent="0.2">
      <c r="A10" s="273" t="s">
        <v>277</v>
      </c>
      <c r="B10" s="274"/>
      <c r="C10" s="274"/>
      <c r="D10" s="274"/>
      <c r="E10" s="274"/>
      <c r="F10" s="274"/>
      <c r="G10" s="274"/>
      <c r="H10" s="274"/>
      <c r="I10" s="274"/>
    </row>
    <row r="13" spans="1:9" s="77" customFormat="1" ht="20.100000000000001" customHeight="1" x14ac:dyDescent="0.2">
      <c r="A13" s="75" t="s">
        <v>137</v>
      </c>
    </row>
    <row r="14" spans="1:9" ht="15" customHeight="1" thickBot="1" x14ac:dyDescent="0.25">
      <c r="A14" s="1" t="s">
        <v>140</v>
      </c>
      <c r="H14" s="193" t="s">
        <v>192</v>
      </c>
      <c r="I14" s="193"/>
    </row>
    <row r="15" spans="1:9" ht="14.1" customHeight="1" x14ac:dyDescent="0.2">
      <c r="A15" s="198" t="s">
        <v>96</v>
      </c>
      <c r="B15" s="198"/>
      <c r="C15" s="247"/>
      <c r="D15" s="201" t="s">
        <v>151</v>
      </c>
      <c r="E15" s="247"/>
      <c r="F15" s="201" t="s">
        <v>187</v>
      </c>
      <c r="G15" s="198"/>
      <c r="H15" s="201" t="s">
        <v>225</v>
      </c>
      <c r="I15" s="198"/>
    </row>
    <row r="16" spans="1:9" ht="14.1" customHeight="1" x14ac:dyDescent="0.2">
      <c r="A16" s="200" t="s">
        <v>95</v>
      </c>
      <c r="B16" s="200"/>
      <c r="C16" s="208"/>
      <c r="D16" s="64"/>
      <c r="E16" s="175" t="s">
        <v>94</v>
      </c>
      <c r="F16" s="46"/>
      <c r="G16" s="176" t="s">
        <v>94</v>
      </c>
      <c r="H16" s="64"/>
      <c r="I16" s="176" t="s">
        <v>94</v>
      </c>
    </row>
    <row r="17" spans="1:11" ht="14.1" customHeight="1" x14ac:dyDescent="0.2">
      <c r="A17" s="290" t="s">
        <v>109</v>
      </c>
      <c r="B17" s="275" t="s">
        <v>22</v>
      </c>
      <c r="C17" s="276"/>
      <c r="D17" s="178">
        <v>11525</v>
      </c>
      <c r="E17" s="112">
        <v>100</v>
      </c>
      <c r="F17" s="119">
        <v>11204</v>
      </c>
      <c r="G17" s="35">
        <v>100</v>
      </c>
      <c r="H17" s="180">
        <v>10682</v>
      </c>
      <c r="I17" s="33">
        <v>100</v>
      </c>
    </row>
    <row r="18" spans="1:11" ht="14.1" customHeight="1" x14ac:dyDescent="0.2">
      <c r="A18" s="291"/>
      <c r="B18" s="277" t="s">
        <v>93</v>
      </c>
      <c r="C18" s="278"/>
      <c r="D18" s="178">
        <v>28644</v>
      </c>
      <c r="E18" s="112">
        <v>100</v>
      </c>
      <c r="F18" s="65">
        <v>26426</v>
      </c>
      <c r="G18" s="35">
        <v>100</v>
      </c>
      <c r="H18" s="178">
        <v>23993</v>
      </c>
      <c r="I18" s="33">
        <v>100</v>
      </c>
    </row>
    <row r="19" spans="1:11" ht="14.1" customHeight="1" x14ac:dyDescent="0.2">
      <c r="A19" s="282" t="s">
        <v>108</v>
      </c>
      <c r="B19" s="275" t="s">
        <v>22</v>
      </c>
      <c r="C19" s="281"/>
      <c r="D19" s="83">
        <v>11497</v>
      </c>
      <c r="E19" s="113">
        <v>99.8</v>
      </c>
      <c r="F19" s="85">
        <v>11180</v>
      </c>
      <c r="G19" s="86">
        <v>99.8</v>
      </c>
      <c r="H19" s="83">
        <v>10651</v>
      </c>
      <c r="I19" s="86">
        <v>99.7</v>
      </c>
    </row>
    <row r="20" spans="1:11" ht="14.1" customHeight="1" x14ac:dyDescent="0.2">
      <c r="A20" s="283"/>
      <c r="B20" s="277" t="s">
        <v>93</v>
      </c>
      <c r="C20" s="285"/>
      <c r="D20" s="178">
        <v>27607</v>
      </c>
      <c r="E20" s="112">
        <v>96.4</v>
      </c>
      <c r="F20" s="177">
        <v>25424</v>
      </c>
      <c r="G20" s="33">
        <v>96.2</v>
      </c>
      <c r="H20" s="178">
        <v>22927</v>
      </c>
      <c r="I20" s="33">
        <v>95.6</v>
      </c>
      <c r="K20" s="57"/>
    </row>
    <row r="21" spans="1:11" ht="14.1" customHeight="1" x14ac:dyDescent="0.2">
      <c r="A21" s="283"/>
      <c r="B21" s="288" t="s">
        <v>112</v>
      </c>
      <c r="C21" s="289"/>
      <c r="D21" s="114">
        <v>2.4</v>
      </c>
      <c r="E21" s="115" t="s">
        <v>87</v>
      </c>
      <c r="F21" s="87">
        <v>2.27</v>
      </c>
      <c r="G21" s="88" t="s">
        <v>87</v>
      </c>
      <c r="H21" s="114">
        <v>2.15</v>
      </c>
      <c r="I21" s="88" t="s">
        <v>188</v>
      </c>
    </row>
    <row r="22" spans="1:11" ht="14.1" customHeight="1" x14ac:dyDescent="0.2">
      <c r="A22" s="283"/>
      <c r="B22" s="275" t="s">
        <v>97</v>
      </c>
      <c r="C22" s="281"/>
      <c r="D22" s="178">
        <v>3181</v>
      </c>
      <c r="E22" s="113">
        <f>ROUND((D22/D17)*100,1)</f>
        <v>27.6</v>
      </c>
      <c r="F22" s="65">
        <v>3501</v>
      </c>
      <c r="G22" s="35">
        <f>ROUND((F22/F17)*100,1)</f>
        <v>31.2</v>
      </c>
      <c r="H22" s="178">
        <v>3645</v>
      </c>
      <c r="I22" s="33">
        <f>ROUND((H22/H17)*100,1)</f>
        <v>34.1</v>
      </c>
    </row>
    <row r="23" spans="1:11" ht="14.1" customHeight="1" x14ac:dyDescent="0.2">
      <c r="A23" s="283"/>
      <c r="B23" s="286" t="s">
        <v>98</v>
      </c>
      <c r="C23" s="287"/>
      <c r="D23" s="178">
        <v>3920</v>
      </c>
      <c r="E23" s="112">
        <f>ROUND((D23/D17)*100,1)</f>
        <v>34</v>
      </c>
      <c r="F23" s="65">
        <v>3869</v>
      </c>
      <c r="G23" s="35">
        <f>ROUND((F23/F17)*100,1)</f>
        <v>34.5</v>
      </c>
      <c r="H23" s="178">
        <v>3845</v>
      </c>
      <c r="I23" s="33">
        <f>ROUND((H23/H17)*100,1)</f>
        <v>36</v>
      </c>
    </row>
    <row r="24" spans="1:11" ht="14.1" customHeight="1" x14ac:dyDescent="0.2">
      <c r="A24" s="283"/>
      <c r="B24" s="286" t="s">
        <v>99</v>
      </c>
      <c r="C24" s="287"/>
      <c r="D24" s="178">
        <v>2127</v>
      </c>
      <c r="E24" s="112">
        <f>ROUND((D24/D17)*100,1)</f>
        <v>18.5</v>
      </c>
      <c r="F24" s="65">
        <v>1927</v>
      </c>
      <c r="G24" s="35">
        <f>ROUND((F24/F17)*100,1)</f>
        <v>17.2</v>
      </c>
      <c r="H24" s="178">
        <v>1709</v>
      </c>
      <c r="I24" s="33">
        <f>ROUND((H24/H17)*100,1)</f>
        <v>16</v>
      </c>
    </row>
    <row r="25" spans="1:11" ht="14.1" customHeight="1" x14ac:dyDescent="0.2">
      <c r="A25" s="283"/>
      <c r="B25" s="286" t="s">
        <v>100</v>
      </c>
      <c r="C25" s="287"/>
      <c r="D25" s="178">
        <v>1483</v>
      </c>
      <c r="E25" s="112">
        <f>ROUND((D25/D17)*100,1)</f>
        <v>12.9</v>
      </c>
      <c r="F25" s="65">
        <v>1257</v>
      </c>
      <c r="G25" s="35">
        <f>ROUND((F25/F17)*100,1)</f>
        <v>11.2</v>
      </c>
      <c r="H25" s="178">
        <v>964</v>
      </c>
      <c r="I25" s="33">
        <f>ROUND((H25/H17)*100,1)</f>
        <v>9</v>
      </c>
    </row>
    <row r="26" spans="1:11" ht="14.1" customHeight="1" x14ac:dyDescent="0.2">
      <c r="A26" s="283"/>
      <c r="B26" s="286" t="s">
        <v>101</v>
      </c>
      <c r="C26" s="287"/>
      <c r="D26" s="178">
        <v>529</v>
      </c>
      <c r="E26" s="112">
        <f>ROUND((D26/D17)*100,1)</f>
        <v>4.5999999999999996</v>
      </c>
      <c r="F26" s="65">
        <v>449</v>
      </c>
      <c r="G26" s="35">
        <f>ROUND((F26/F17)*100,1)</f>
        <v>4</v>
      </c>
      <c r="H26" s="178">
        <v>362</v>
      </c>
      <c r="I26" s="33">
        <f>ROUND((H26/H17)*100,1)</f>
        <v>3.4</v>
      </c>
    </row>
    <row r="27" spans="1:11" ht="14.1" customHeight="1" x14ac:dyDescent="0.2">
      <c r="A27" s="283"/>
      <c r="B27" s="286" t="s">
        <v>102</v>
      </c>
      <c r="C27" s="287"/>
      <c r="D27" s="178">
        <v>189</v>
      </c>
      <c r="E27" s="112">
        <f>ROUND((D27/D17)*100,1)</f>
        <v>1.6</v>
      </c>
      <c r="F27" s="65">
        <v>125</v>
      </c>
      <c r="G27" s="35">
        <f>ROUND((F27/F17)*100,1)</f>
        <v>1.1000000000000001</v>
      </c>
      <c r="H27" s="178">
        <v>93</v>
      </c>
      <c r="I27" s="33">
        <f>ROUND((H27/H17)*100,1)</f>
        <v>0.9</v>
      </c>
    </row>
    <row r="28" spans="1:11" ht="14.1" customHeight="1" x14ac:dyDescent="0.2">
      <c r="A28" s="283"/>
      <c r="B28" s="286" t="s">
        <v>103</v>
      </c>
      <c r="C28" s="287"/>
      <c r="D28" s="178">
        <v>54</v>
      </c>
      <c r="E28" s="112">
        <f>ROUND((D28/D17)*100,1)</f>
        <v>0.5</v>
      </c>
      <c r="F28" s="65">
        <v>39</v>
      </c>
      <c r="G28" s="35">
        <f>ROUND((F28/F17)*100,1)</f>
        <v>0.3</v>
      </c>
      <c r="H28" s="178">
        <v>26</v>
      </c>
      <c r="I28" s="33">
        <f>ROUND((H28/H17)*100,1)</f>
        <v>0.2</v>
      </c>
    </row>
    <row r="29" spans="1:11" ht="14.1" customHeight="1" x14ac:dyDescent="0.2">
      <c r="A29" s="283"/>
      <c r="B29" s="286" t="s">
        <v>104</v>
      </c>
      <c r="C29" s="287"/>
      <c r="D29" s="178">
        <v>12</v>
      </c>
      <c r="E29" s="112">
        <f>ROUND((D29/D17)*100,1)</f>
        <v>0.1</v>
      </c>
      <c r="F29" s="65">
        <v>10</v>
      </c>
      <c r="G29" s="35">
        <f>ROUND((F29/F17)*100,1)</f>
        <v>0.1</v>
      </c>
      <c r="H29" s="178">
        <v>5</v>
      </c>
      <c r="I29" s="33">
        <f>ROUND((H29/H17)*100,1)</f>
        <v>0</v>
      </c>
      <c r="K29" s="57"/>
    </row>
    <row r="30" spans="1:11" ht="14.1" customHeight="1" x14ac:dyDescent="0.2">
      <c r="A30" s="283"/>
      <c r="B30" s="286" t="s">
        <v>111</v>
      </c>
      <c r="C30" s="287"/>
      <c r="D30" s="178" t="s">
        <v>87</v>
      </c>
      <c r="E30" s="118" t="s">
        <v>87</v>
      </c>
      <c r="F30" s="65">
        <v>2</v>
      </c>
      <c r="G30" s="35">
        <f>ROUND((F30/F17)*100,1)</f>
        <v>0</v>
      </c>
      <c r="H30" s="178">
        <v>1</v>
      </c>
      <c r="I30" s="33">
        <f>ROUND((H30/H17)*100,1)</f>
        <v>0</v>
      </c>
    </row>
    <row r="31" spans="1:11" ht="14.1" customHeight="1" x14ac:dyDescent="0.2">
      <c r="A31" s="284"/>
      <c r="B31" s="297" t="s">
        <v>105</v>
      </c>
      <c r="C31" s="298"/>
      <c r="D31" s="178">
        <v>2</v>
      </c>
      <c r="E31" s="115">
        <f>ROUND((D31/D17)*100,1)</f>
        <v>0</v>
      </c>
      <c r="F31" s="65">
        <v>1</v>
      </c>
      <c r="G31" s="35">
        <f>ROUND((F31/F17)*100,1)</f>
        <v>0</v>
      </c>
      <c r="H31" s="178">
        <v>1</v>
      </c>
      <c r="I31" s="33">
        <f>ROUND((H31/H17)*100,1)</f>
        <v>0</v>
      </c>
      <c r="K31" s="26"/>
    </row>
    <row r="32" spans="1:11" ht="14.1" customHeight="1" x14ac:dyDescent="0.2">
      <c r="A32" s="294" t="s">
        <v>106</v>
      </c>
      <c r="B32" s="277" t="s">
        <v>22</v>
      </c>
      <c r="C32" s="285"/>
      <c r="D32" s="83">
        <v>28</v>
      </c>
      <c r="E32" s="113">
        <f>ROUND((D32/D17)*100,1)</f>
        <v>0.2</v>
      </c>
      <c r="F32" s="85">
        <v>24</v>
      </c>
      <c r="G32" s="86">
        <f>ROUND((F32/F17)*100,1)</f>
        <v>0.2</v>
      </c>
      <c r="H32" s="83">
        <v>31</v>
      </c>
      <c r="I32" s="86">
        <f>ROUND((H32/H17)*100,1)</f>
        <v>0.3</v>
      </c>
    </row>
    <row r="33" spans="1:11" ht="14.1" customHeight="1" x14ac:dyDescent="0.2">
      <c r="A33" s="295"/>
      <c r="B33" s="277" t="s">
        <v>93</v>
      </c>
      <c r="C33" s="285"/>
      <c r="D33" s="116">
        <v>1037</v>
      </c>
      <c r="E33" s="115">
        <v>3.6</v>
      </c>
      <c r="F33" s="89">
        <v>1002</v>
      </c>
      <c r="G33" s="88">
        <f>ROUND((F33/F18)*100,1)</f>
        <v>3.8</v>
      </c>
      <c r="H33" s="116">
        <v>1066</v>
      </c>
      <c r="I33" s="88">
        <f>ROUND((H33/H18)*100,1)</f>
        <v>4.4000000000000004</v>
      </c>
    </row>
    <row r="34" spans="1:11" ht="14.1" customHeight="1" x14ac:dyDescent="0.2">
      <c r="A34" s="282" t="s">
        <v>107</v>
      </c>
      <c r="B34" s="275" t="s">
        <v>22</v>
      </c>
      <c r="C34" s="281"/>
      <c r="D34" s="178" t="s">
        <v>87</v>
      </c>
      <c r="E34" s="112" t="s">
        <v>87</v>
      </c>
      <c r="F34" s="120" t="s">
        <v>189</v>
      </c>
      <c r="G34" s="121" t="s">
        <v>189</v>
      </c>
      <c r="H34" s="180" t="s">
        <v>189</v>
      </c>
      <c r="I34" s="121" t="s">
        <v>189</v>
      </c>
    </row>
    <row r="35" spans="1:11" ht="14.1" customHeight="1" thickBot="1" x14ac:dyDescent="0.25">
      <c r="A35" s="296"/>
      <c r="B35" s="292" t="s">
        <v>93</v>
      </c>
      <c r="C35" s="293"/>
      <c r="D35" s="179" t="s">
        <v>87</v>
      </c>
      <c r="E35" s="117" t="s">
        <v>87</v>
      </c>
      <c r="F35" s="122" t="s">
        <v>189</v>
      </c>
      <c r="G35" s="123" t="s">
        <v>189</v>
      </c>
      <c r="H35" s="181" t="s">
        <v>189</v>
      </c>
      <c r="I35" s="123" t="s">
        <v>189</v>
      </c>
      <c r="K35" s="26"/>
    </row>
    <row r="36" spans="1:11" ht="15" customHeight="1" x14ac:dyDescent="0.2">
      <c r="E36" s="26"/>
      <c r="G36" s="26"/>
    </row>
    <row r="38" spans="1:11" s="77" customFormat="1" ht="20.100000000000001" customHeight="1" x14ac:dyDescent="0.2">
      <c r="A38" s="75" t="s">
        <v>139</v>
      </c>
    </row>
    <row r="39" spans="1:11" ht="15" customHeight="1" thickBot="1" x14ac:dyDescent="0.25">
      <c r="A39" s="1" t="s">
        <v>169</v>
      </c>
      <c r="H39" s="193" t="s">
        <v>226</v>
      </c>
      <c r="I39" s="193"/>
    </row>
    <row r="40" spans="1:11" ht="30" customHeight="1" x14ac:dyDescent="0.2">
      <c r="A40" s="210" t="s">
        <v>142</v>
      </c>
      <c r="B40" s="210"/>
      <c r="C40" s="210"/>
      <c r="D40" s="210"/>
      <c r="E40" s="209" t="s">
        <v>170</v>
      </c>
      <c r="F40" s="266"/>
      <c r="G40" s="209" t="s">
        <v>171</v>
      </c>
      <c r="H40" s="266"/>
      <c r="I40" s="90" t="s">
        <v>141</v>
      </c>
    </row>
    <row r="41" spans="1:11" ht="14.1" customHeight="1" x14ac:dyDescent="0.2">
      <c r="A41" s="265" t="s">
        <v>108</v>
      </c>
      <c r="B41" s="265"/>
      <c r="C41" s="265"/>
      <c r="D41" s="265"/>
      <c r="E41" s="267">
        <f>SUM(E42,E49)</f>
        <v>10651</v>
      </c>
      <c r="F41" s="268"/>
      <c r="G41" s="269">
        <f>SUM(G42,G49)</f>
        <v>22927</v>
      </c>
      <c r="H41" s="268"/>
      <c r="I41" s="124">
        <f>G41/E41</f>
        <v>2.1525678340061964</v>
      </c>
      <c r="J41" s="125"/>
    </row>
    <row r="42" spans="1:11" ht="14.1" customHeight="1" x14ac:dyDescent="0.2">
      <c r="A42" s="265" t="s">
        <v>172</v>
      </c>
      <c r="B42" s="265"/>
      <c r="C42" s="265"/>
      <c r="D42" s="265"/>
      <c r="E42" s="262">
        <f>SUM(E48,E43)</f>
        <v>10316</v>
      </c>
      <c r="F42" s="263"/>
      <c r="G42" s="264">
        <f>SUM(G48,G43)</f>
        <v>22520</v>
      </c>
      <c r="H42" s="263"/>
      <c r="I42" s="126">
        <f t="shared" ref="I42:I49" si="0">G42/E42</f>
        <v>2.1830166731291198</v>
      </c>
      <c r="J42" s="125"/>
    </row>
    <row r="43" spans="1:11" ht="14.1" customHeight="1" x14ac:dyDescent="0.2">
      <c r="A43" s="265" t="s">
        <v>173</v>
      </c>
      <c r="B43" s="265"/>
      <c r="C43" s="265"/>
      <c r="D43" s="265"/>
      <c r="E43" s="262">
        <f>SUM(E44:E47)</f>
        <v>10180</v>
      </c>
      <c r="F43" s="263"/>
      <c r="G43" s="264">
        <f>SUM(G44:G47)</f>
        <v>22246</v>
      </c>
      <c r="H43" s="263"/>
      <c r="I43" s="126">
        <f t="shared" si="0"/>
        <v>2.1852652259332022</v>
      </c>
      <c r="J43" s="125"/>
    </row>
    <row r="44" spans="1:11" ht="14.1" customHeight="1" x14ac:dyDescent="0.2">
      <c r="A44" s="265" t="s">
        <v>174</v>
      </c>
      <c r="B44" s="265"/>
      <c r="C44" s="265"/>
      <c r="D44" s="265"/>
      <c r="E44" s="260">
        <v>7887</v>
      </c>
      <c r="F44" s="257"/>
      <c r="G44" s="256">
        <v>17973</v>
      </c>
      <c r="H44" s="257"/>
      <c r="I44" s="126">
        <f t="shared" si="0"/>
        <v>2.2788132369722329</v>
      </c>
      <c r="J44" s="125"/>
    </row>
    <row r="45" spans="1:11" ht="14.1" customHeight="1" x14ac:dyDescent="0.2">
      <c r="A45" s="265" t="s">
        <v>175</v>
      </c>
      <c r="B45" s="265"/>
      <c r="C45" s="265"/>
      <c r="D45" s="265"/>
      <c r="E45" s="260">
        <v>546</v>
      </c>
      <c r="F45" s="257"/>
      <c r="G45" s="256">
        <v>1074</v>
      </c>
      <c r="H45" s="257"/>
      <c r="I45" s="126">
        <f t="shared" si="0"/>
        <v>1.9670329670329669</v>
      </c>
      <c r="J45" s="125"/>
    </row>
    <row r="46" spans="1:11" ht="14.1" customHeight="1" x14ac:dyDescent="0.2">
      <c r="A46" s="265" t="s">
        <v>178</v>
      </c>
      <c r="B46" s="265"/>
      <c r="C46" s="265"/>
      <c r="D46" s="265"/>
      <c r="E46" s="260">
        <v>1461</v>
      </c>
      <c r="F46" s="257"/>
      <c r="G46" s="256">
        <v>2622</v>
      </c>
      <c r="H46" s="257"/>
      <c r="I46" s="126">
        <f t="shared" si="0"/>
        <v>1.7946611909650925</v>
      </c>
      <c r="J46" s="125"/>
    </row>
    <row r="47" spans="1:11" ht="14.1" customHeight="1" x14ac:dyDescent="0.2">
      <c r="A47" s="265" t="s">
        <v>179</v>
      </c>
      <c r="B47" s="265"/>
      <c r="C47" s="265"/>
      <c r="D47" s="265"/>
      <c r="E47" s="260">
        <v>286</v>
      </c>
      <c r="F47" s="257"/>
      <c r="G47" s="256">
        <v>577</v>
      </c>
      <c r="H47" s="257"/>
      <c r="I47" s="126">
        <f t="shared" si="0"/>
        <v>2.0174825174825175</v>
      </c>
      <c r="J47" s="125"/>
    </row>
    <row r="48" spans="1:11" ht="14.1" customHeight="1" x14ac:dyDescent="0.2">
      <c r="A48" s="265" t="s">
        <v>176</v>
      </c>
      <c r="B48" s="265"/>
      <c r="C48" s="265"/>
      <c r="D48" s="265"/>
      <c r="E48" s="260">
        <v>136</v>
      </c>
      <c r="F48" s="257"/>
      <c r="G48" s="256">
        <v>274</v>
      </c>
      <c r="H48" s="257"/>
      <c r="I48" s="126">
        <f t="shared" si="0"/>
        <v>2.0147058823529411</v>
      </c>
      <c r="J48" s="125"/>
    </row>
    <row r="49" spans="1:10" ht="14.1" customHeight="1" thickBot="1" x14ac:dyDescent="0.25">
      <c r="A49" s="226" t="s">
        <v>177</v>
      </c>
      <c r="B49" s="226"/>
      <c r="C49" s="226"/>
      <c r="D49" s="226"/>
      <c r="E49" s="261">
        <v>335</v>
      </c>
      <c r="F49" s="259"/>
      <c r="G49" s="258">
        <v>407</v>
      </c>
      <c r="H49" s="259"/>
      <c r="I49" s="127">
        <f t="shared" si="0"/>
        <v>1.2149253731343284</v>
      </c>
      <c r="J49" s="125"/>
    </row>
  </sheetData>
  <mergeCells count="69">
    <mergeCell ref="B34:C34"/>
    <mergeCell ref="A17:A18"/>
    <mergeCell ref="B35:C35"/>
    <mergeCell ref="A32:A33"/>
    <mergeCell ref="A34:A35"/>
    <mergeCell ref="B32:C32"/>
    <mergeCell ref="B29:C29"/>
    <mergeCell ref="B30:C30"/>
    <mergeCell ref="B31:C31"/>
    <mergeCell ref="B33:C33"/>
    <mergeCell ref="D15:E15"/>
    <mergeCell ref="B20:C20"/>
    <mergeCell ref="B28:C28"/>
    <mergeCell ref="B21:C21"/>
    <mergeCell ref="B22:C22"/>
    <mergeCell ref="B23:C23"/>
    <mergeCell ref="B24:C24"/>
    <mergeCell ref="B25:C25"/>
    <mergeCell ref="B26:C26"/>
    <mergeCell ref="B27:C27"/>
    <mergeCell ref="H3:I3"/>
    <mergeCell ref="H2:I2"/>
    <mergeCell ref="A2:D2"/>
    <mergeCell ref="A3:B5"/>
    <mergeCell ref="H39:I39"/>
    <mergeCell ref="A16:C16"/>
    <mergeCell ref="A10:I10"/>
    <mergeCell ref="B17:C17"/>
    <mergeCell ref="B18:C18"/>
    <mergeCell ref="A6:B6"/>
    <mergeCell ref="A7:B7"/>
    <mergeCell ref="H14:I14"/>
    <mergeCell ref="A15:C15"/>
    <mergeCell ref="A9:B9"/>
    <mergeCell ref="B19:C19"/>
    <mergeCell ref="A19:A31"/>
    <mergeCell ref="A41:D41"/>
    <mergeCell ref="A42:D42"/>
    <mergeCell ref="E40:F40"/>
    <mergeCell ref="G40:H40"/>
    <mergeCell ref="E41:F41"/>
    <mergeCell ref="E42:F42"/>
    <mergeCell ref="G41:H41"/>
    <mergeCell ref="G42:H42"/>
    <mergeCell ref="A40:D40"/>
    <mergeCell ref="G44:H44"/>
    <mergeCell ref="A47:D47"/>
    <mergeCell ref="A48:D48"/>
    <mergeCell ref="A49:D49"/>
    <mergeCell ref="A43:D43"/>
    <mergeCell ref="A44:D44"/>
    <mergeCell ref="A45:D45"/>
    <mergeCell ref="A46:D46"/>
    <mergeCell ref="A8:B8"/>
    <mergeCell ref="F15:G15"/>
    <mergeCell ref="H15:I15"/>
    <mergeCell ref="G48:H48"/>
    <mergeCell ref="G49:H49"/>
    <mergeCell ref="E47:F47"/>
    <mergeCell ref="E48:F48"/>
    <mergeCell ref="E49:F49"/>
    <mergeCell ref="G45:H45"/>
    <mergeCell ref="G46:H46"/>
    <mergeCell ref="G47:H47"/>
    <mergeCell ref="E43:F43"/>
    <mergeCell ref="E44:F44"/>
    <mergeCell ref="E45:F45"/>
    <mergeCell ref="E46:F46"/>
    <mergeCell ref="G43:H43"/>
  </mergeCells>
  <phoneticPr fontId="1"/>
  <pageMargins left="0.78740157480314965" right="0.78740157480314965" top="1.1811023622047245" bottom="0.98425196850393704" header="0.51181102362204722" footer="0.51181102362204722"/>
  <pageSetup paperSize="9" scale="99" fitToWidth="0" orientation="portrait" r:id="rId1"/>
  <headerFooter alignWithMargins="0">
    <oddFooter>&amp;C&amp;"ＭＳ 明朝,標準"&amp;10－8－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8"/>
  <sheetViews>
    <sheetView workbookViewId="0">
      <selection activeCell="A36" sqref="A36"/>
    </sheetView>
  </sheetViews>
  <sheetFormatPr defaultColWidth="9" defaultRowHeight="15" customHeight="1" x14ac:dyDescent="0.2"/>
  <cols>
    <col min="1" max="1" width="19.6640625" style="1" customWidth="1"/>
    <col min="2" max="5" width="7.6640625" style="1" customWidth="1"/>
    <col min="6" max="6" width="12.6640625" style="1" customWidth="1"/>
    <col min="7" max="10" width="7.6640625" style="1" customWidth="1"/>
    <col min="11" max="16384" width="9" style="1"/>
  </cols>
  <sheetData>
    <row r="1" spans="1:9" s="76" customFormat="1" ht="20.100000000000001" customHeight="1" x14ac:dyDescent="0.2">
      <c r="A1" s="75" t="s">
        <v>138</v>
      </c>
    </row>
    <row r="3" spans="1:9" ht="15" customHeight="1" thickBot="1" x14ac:dyDescent="0.25">
      <c r="A3" s="1" t="s">
        <v>130</v>
      </c>
      <c r="G3" s="193" t="s">
        <v>226</v>
      </c>
      <c r="H3" s="193"/>
      <c r="I3" s="308"/>
    </row>
    <row r="4" spans="1:9" ht="20.100000000000001" customHeight="1" x14ac:dyDescent="0.2">
      <c r="A4" s="198" t="s">
        <v>113</v>
      </c>
      <c r="B4" s="198"/>
      <c r="C4" s="198"/>
      <c r="D4" s="247"/>
      <c r="E4" s="209" t="s">
        <v>114</v>
      </c>
      <c r="F4" s="210"/>
      <c r="G4" s="210"/>
      <c r="H4" s="210"/>
      <c r="I4" s="210"/>
    </row>
    <row r="5" spans="1:9" ht="20.100000000000001" customHeight="1" x14ac:dyDescent="0.2">
      <c r="A5" s="18" t="s">
        <v>81</v>
      </c>
      <c r="B5" s="11" t="s">
        <v>2</v>
      </c>
      <c r="C5" s="11" t="s">
        <v>82</v>
      </c>
      <c r="D5" s="11" t="s">
        <v>83</v>
      </c>
      <c r="E5" s="246" t="s">
        <v>84</v>
      </c>
      <c r="F5" s="208"/>
      <c r="G5" s="11" t="s">
        <v>2</v>
      </c>
      <c r="H5" s="11" t="s">
        <v>82</v>
      </c>
      <c r="I5" s="13" t="s">
        <v>83</v>
      </c>
    </row>
    <row r="6" spans="1:9" ht="15" customHeight="1" x14ac:dyDescent="0.2">
      <c r="A6" s="17"/>
      <c r="B6" s="69"/>
      <c r="C6" s="5"/>
      <c r="D6" s="61"/>
      <c r="E6" s="249"/>
      <c r="F6" s="306"/>
      <c r="G6" s="5"/>
      <c r="H6" s="5"/>
      <c r="I6" s="5"/>
    </row>
    <row r="7" spans="1:9" ht="15" customHeight="1" x14ac:dyDescent="0.2">
      <c r="A7" s="70" t="s">
        <v>92</v>
      </c>
      <c r="B7" s="95">
        <v>11556</v>
      </c>
      <c r="C7" s="14">
        <v>10734</v>
      </c>
      <c r="D7" s="96">
        <v>822</v>
      </c>
      <c r="E7" s="304" t="s">
        <v>92</v>
      </c>
      <c r="F7" s="305"/>
      <c r="G7" s="14">
        <v>11146</v>
      </c>
      <c r="H7" s="14">
        <v>10654</v>
      </c>
      <c r="I7" s="14">
        <v>492</v>
      </c>
    </row>
    <row r="8" spans="1:9" ht="15" customHeight="1" x14ac:dyDescent="0.2">
      <c r="A8" s="17"/>
      <c r="B8" s="69"/>
      <c r="C8" s="5"/>
      <c r="D8" s="61"/>
      <c r="E8" s="233"/>
      <c r="F8" s="307"/>
      <c r="G8" s="5"/>
      <c r="H8" s="5"/>
      <c r="I8" s="5"/>
    </row>
    <row r="9" spans="1:9" ht="24.9" customHeight="1" x14ac:dyDescent="0.2">
      <c r="A9" s="71" t="s">
        <v>85</v>
      </c>
      <c r="B9" s="97">
        <v>7547</v>
      </c>
      <c r="C9" s="98">
        <v>7251</v>
      </c>
      <c r="D9" s="99">
        <v>296</v>
      </c>
      <c r="E9" s="302" t="s">
        <v>88</v>
      </c>
      <c r="F9" s="303"/>
      <c r="G9" s="98">
        <v>7547</v>
      </c>
      <c r="H9" s="98">
        <v>7251</v>
      </c>
      <c r="I9" s="98">
        <v>296</v>
      </c>
    </row>
    <row r="10" spans="1:9" ht="15" customHeight="1" x14ac:dyDescent="0.2">
      <c r="A10" s="60" t="s">
        <v>116</v>
      </c>
      <c r="B10" s="69">
        <v>1167</v>
      </c>
      <c r="C10" s="5">
        <v>1167</v>
      </c>
      <c r="D10" s="100" t="s">
        <v>180</v>
      </c>
      <c r="E10" s="309" t="s">
        <v>116</v>
      </c>
      <c r="F10" s="300"/>
      <c r="G10" s="5">
        <v>1167</v>
      </c>
      <c r="H10" s="5">
        <v>1167</v>
      </c>
      <c r="I10" s="101" t="s">
        <v>180</v>
      </c>
    </row>
    <row r="11" spans="1:9" ht="15" customHeight="1" x14ac:dyDescent="0.2">
      <c r="A11" s="60" t="s">
        <v>117</v>
      </c>
      <c r="B11" s="69">
        <v>6380</v>
      </c>
      <c r="C11" s="5">
        <v>6084</v>
      </c>
      <c r="D11" s="61">
        <v>296</v>
      </c>
      <c r="E11" s="309" t="s">
        <v>117</v>
      </c>
      <c r="F11" s="300"/>
      <c r="G11" s="5">
        <v>6380</v>
      </c>
      <c r="H11" s="5">
        <v>6084</v>
      </c>
      <c r="I11" s="5">
        <v>296</v>
      </c>
    </row>
    <row r="12" spans="1:9" ht="15" customHeight="1" x14ac:dyDescent="0.2">
      <c r="A12" s="60"/>
      <c r="B12" s="69"/>
      <c r="C12" s="5"/>
      <c r="D12" s="61"/>
      <c r="E12" s="233"/>
      <c r="F12" s="307"/>
      <c r="G12" s="5"/>
      <c r="H12" s="5"/>
      <c r="I12" s="5"/>
    </row>
    <row r="13" spans="1:9" ht="24.9" customHeight="1" x14ac:dyDescent="0.2">
      <c r="A13" s="72" t="s">
        <v>115</v>
      </c>
      <c r="B13" s="97">
        <v>3844</v>
      </c>
      <c r="C13" s="98">
        <v>3348</v>
      </c>
      <c r="D13" s="99">
        <v>496</v>
      </c>
      <c r="E13" s="310" t="s">
        <v>150</v>
      </c>
      <c r="F13" s="311"/>
      <c r="G13" s="98">
        <v>3380</v>
      </c>
      <c r="H13" s="98">
        <v>3208</v>
      </c>
      <c r="I13" s="98">
        <v>172</v>
      </c>
    </row>
    <row r="14" spans="1:9" ht="15" customHeight="1" x14ac:dyDescent="0.2">
      <c r="A14" s="59" t="s">
        <v>118</v>
      </c>
      <c r="B14" s="69">
        <v>255</v>
      </c>
      <c r="C14" s="5">
        <v>141</v>
      </c>
      <c r="D14" s="61">
        <v>114</v>
      </c>
      <c r="E14" s="299" t="s">
        <v>118</v>
      </c>
      <c r="F14" s="300"/>
      <c r="G14" s="5">
        <v>142</v>
      </c>
      <c r="H14" s="5">
        <v>138</v>
      </c>
      <c r="I14" s="5">
        <v>4</v>
      </c>
    </row>
    <row r="15" spans="1:9" ht="15" customHeight="1" x14ac:dyDescent="0.2">
      <c r="A15" s="59" t="s">
        <v>119</v>
      </c>
      <c r="B15" s="69">
        <v>314</v>
      </c>
      <c r="C15" s="5">
        <v>235</v>
      </c>
      <c r="D15" s="61">
        <v>79</v>
      </c>
      <c r="E15" s="299" t="s">
        <v>119</v>
      </c>
      <c r="F15" s="300"/>
      <c r="G15" s="5">
        <v>286</v>
      </c>
      <c r="H15" s="5">
        <v>268</v>
      </c>
      <c r="I15" s="102">
        <v>18</v>
      </c>
    </row>
    <row r="16" spans="1:9" ht="15" customHeight="1" x14ac:dyDescent="0.2">
      <c r="A16" s="59" t="s">
        <v>120</v>
      </c>
      <c r="B16" s="69">
        <v>1328</v>
      </c>
      <c r="C16" s="5">
        <v>1235</v>
      </c>
      <c r="D16" s="61">
        <v>93</v>
      </c>
      <c r="E16" s="299" t="s">
        <v>120</v>
      </c>
      <c r="F16" s="300"/>
      <c r="G16" s="5">
        <v>1181</v>
      </c>
      <c r="H16" s="5">
        <v>1085</v>
      </c>
      <c r="I16" s="5">
        <v>96</v>
      </c>
    </row>
    <row r="17" spans="1:11" ht="15" customHeight="1" x14ac:dyDescent="0.2">
      <c r="A17" s="59" t="s">
        <v>122</v>
      </c>
      <c r="B17" s="69">
        <v>119</v>
      </c>
      <c r="C17" s="5">
        <v>94</v>
      </c>
      <c r="D17" s="61">
        <v>25</v>
      </c>
      <c r="E17" s="299" t="s">
        <v>122</v>
      </c>
      <c r="F17" s="300"/>
      <c r="G17" s="5">
        <v>62</v>
      </c>
      <c r="H17" s="5">
        <v>62</v>
      </c>
      <c r="I17" s="101" t="s">
        <v>230</v>
      </c>
    </row>
    <row r="18" spans="1:11" ht="15" customHeight="1" x14ac:dyDescent="0.2">
      <c r="A18" s="59" t="s">
        <v>123</v>
      </c>
      <c r="B18" s="69">
        <v>73</v>
      </c>
      <c r="C18" s="5">
        <v>46</v>
      </c>
      <c r="D18" s="61">
        <v>27</v>
      </c>
      <c r="E18" s="299" t="s">
        <v>123</v>
      </c>
      <c r="F18" s="300"/>
      <c r="G18" s="5">
        <v>36</v>
      </c>
      <c r="H18" s="5">
        <v>35</v>
      </c>
      <c r="I18" s="5">
        <v>1</v>
      </c>
    </row>
    <row r="19" spans="1:11" ht="15" customHeight="1" x14ac:dyDescent="0.2">
      <c r="A19" s="59" t="s">
        <v>124</v>
      </c>
      <c r="B19" s="69">
        <v>1410</v>
      </c>
      <c r="C19" s="5">
        <v>1302</v>
      </c>
      <c r="D19" s="61">
        <v>108</v>
      </c>
      <c r="E19" s="299" t="s">
        <v>124</v>
      </c>
      <c r="F19" s="300"/>
      <c r="G19" s="5">
        <v>1528</v>
      </c>
      <c r="H19" s="5">
        <v>1494</v>
      </c>
      <c r="I19" s="5">
        <v>34</v>
      </c>
    </row>
    <row r="20" spans="1:11" ht="15" customHeight="1" x14ac:dyDescent="0.2">
      <c r="A20" s="59" t="s">
        <v>125</v>
      </c>
      <c r="B20" s="103">
        <v>7</v>
      </c>
      <c r="C20" s="102">
        <v>7</v>
      </c>
      <c r="D20" s="100" t="s">
        <v>230</v>
      </c>
      <c r="E20" s="316" t="s">
        <v>209</v>
      </c>
      <c r="F20" s="317"/>
      <c r="G20" s="5">
        <v>5</v>
      </c>
      <c r="H20" s="5">
        <v>5</v>
      </c>
      <c r="I20" s="101" t="s">
        <v>180</v>
      </c>
    </row>
    <row r="21" spans="1:11" ht="15" customHeight="1" x14ac:dyDescent="0.2">
      <c r="A21" s="59" t="s">
        <v>126</v>
      </c>
      <c r="B21" s="69">
        <v>10</v>
      </c>
      <c r="C21" s="5">
        <v>9</v>
      </c>
      <c r="D21" s="61">
        <v>1</v>
      </c>
      <c r="E21" s="301" t="s">
        <v>210</v>
      </c>
      <c r="F21" s="300"/>
      <c r="G21" s="5">
        <v>10</v>
      </c>
      <c r="H21" s="5">
        <v>10</v>
      </c>
      <c r="I21" s="101" t="s">
        <v>180</v>
      </c>
    </row>
    <row r="22" spans="1:11" ht="15" customHeight="1" x14ac:dyDescent="0.2">
      <c r="A22" s="59" t="s">
        <v>127</v>
      </c>
      <c r="B22" s="69">
        <v>301</v>
      </c>
      <c r="C22" s="5">
        <v>260</v>
      </c>
      <c r="D22" s="61">
        <v>41</v>
      </c>
      <c r="E22" s="301" t="s">
        <v>129</v>
      </c>
      <c r="F22" s="300"/>
      <c r="G22" s="5">
        <v>89</v>
      </c>
      <c r="H22" s="5">
        <v>71</v>
      </c>
      <c r="I22" s="5">
        <v>18</v>
      </c>
    </row>
    <row r="23" spans="1:11" ht="15" customHeight="1" x14ac:dyDescent="0.2">
      <c r="A23" s="59" t="s">
        <v>128</v>
      </c>
      <c r="B23" s="69">
        <v>27</v>
      </c>
      <c r="C23" s="5">
        <v>19</v>
      </c>
      <c r="D23" s="61">
        <v>8</v>
      </c>
      <c r="E23" s="301" t="s">
        <v>128</v>
      </c>
      <c r="F23" s="300"/>
      <c r="G23" s="5">
        <v>41</v>
      </c>
      <c r="H23" s="5">
        <v>40</v>
      </c>
      <c r="I23" s="101">
        <v>1</v>
      </c>
      <c r="K23" s="57"/>
    </row>
    <row r="24" spans="1:11" ht="15" customHeight="1" x14ac:dyDescent="0.2">
      <c r="A24" s="17"/>
      <c r="B24" s="69"/>
      <c r="C24" s="5"/>
      <c r="D24" s="61"/>
      <c r="E24" s="233"/>
      <c r="F24" s="307"/>
      <c r="G24" s="5"/>
      <c r="H24" s="5"/>
      <c r="I24" s="5"/>
    </row>
    <row r="25" spans="1:11" ht="24.9" customHeight="1" x14ac:dyDescent="0.2">
      <c r="A25" s="72" t="s">
        <v>86</v>
      </c>
      <c r="B25" s="97">
        <v>47</v>
      </c>
      <c r="C25" s="98">
        <v>38</v>
      </c>
      <c r="D25" s="99">
        <v>9</v>
      </c>
      <c r="E25" s="302" t="s">
        <v>89</v>
      </c>
      <c r="F25" s="303"/>
      <c r="G25" s="98">
        <v>101</v>
      </c>
      <c r="H25" s="98">
        <v>98</v>
      </c>
      <c r="I25" s="104">
        <v>3</v>
      </c>
    </row>
    <row r="26" spans="1:11" ht="15" customHeight="1" x14ac:dyDescent="0.2">
      <c r="A26" s="17" t="s">
        <v>229</v>
      </c>
      <c r="B26" s="69">
        <v>9</v>
      </c>
      <c r="C26" s="5">
        <v>7</v>
      </c>
      <c r="D26" s="61">
        <v>2</v>
      </c>
      <c r="E26" s="320" t="s">
        <v>229</v>
      </c>
      <c r="F26" s="321"/>
      <c r="G26" s="5">
        <v>13</v>
      </c>
      <c r="H26" s="5">
        <v>12</v>
      </c>
      <c r="I26" s="101">
        <v>1</v>
      </c>
    </row>
    <row r="27" spans="1:11" ht="15" customHeight="1" x14ac:dyDescent="0.2">
      <c r="A27" s="17" t="s">
        <v>228</v>
      </c>
      <c r="B27" s="69">
        <v>3</v>
      </c>
      <c r="C27" s="5">
        <v>3</v>
      </c>
      <c r="D27" s="100" t="s">
        <v>230</v>
      </c>
      <c r="E27" s="320" t="s">
        <v>208</v>
      </c>
      <c r="F27" s="321"/>
      <c r="G27" s="5">
        <v>17</v>
      </c>
      <c r="H27" s="5">
        <v>16</v>
      </c>
      <c r="I27" s="101">
        <v>1</v>
      </c>
    </row>
    <row r="28" spans="1:11" ht="15" customHeight="1" x14ac:dyDescent="0.2">
      <c r="A28" s="17" t="s">
        <v>121</v>
      </c>
      <c r="B28" s="69">
        <v>35</v>
      </c>
      <c r="C28" s="5">
        <v>28</v>
      </c>
      <c r="D28" s="61">
        <v>7</v>
      </c>
      <c r="E28" s="320" t="s">
        <v>121</v>
      </c>
      <c r="F28" s="321"/>
      <c r="G28" s="5">
        <v>71</v>
      </c>
      <c r="H28" s="5">
        <v>70</v>
      </c>
      <c r="I28" s="101">
        <v>1</v>
      </c>
    </row>
    <row r="29" spans="1:11" ht="15" customHeight="1" thickBot="1" x14ac:dyDescent="0.25">
      <c r="A29" s="6"/>
      <c r="B29" s="105"/>
      <c r="C29" s="62"/>
      <c r="D29" s="106"/>
      <c r="E29" s="324"/>
      <c r="F29" s="325"/>
      <c r="G29" s="63"/>
      <c r="H29" s="62"/>
      <c r="I29" s="62"/>
    </row>
    <row r="30" spans="1:11" ht="15" customHeight="1" x14ac:dyDescent="0.2">
      <c r="A30" s="1" t="s">
        <v>278</v>
      </c>
      <c r="B30" s="57"/>
      <c r="C30" s="57"/>
      <c r="D30" s="57"/>
      <c r="E30" s="57"/>
      <c r="F30" s="57"/>
      <c r="G30" s="58"/>
      <c r="H30" s="57"/>
      <c r="I30" s="57"/>
    </row>
    <row r="31" spans="1:11" ht="15" customHeight="1" x14ac:dyDescent="0.2">
      <c r="A31" s="1" t="s">
        <v>279</v>
      </c>
      <c r="B31" s="57"/>
      <c r="C31" s="57"/>
      <c r="D31" s="57"/>
      <c r="E31" s="57"/>
      <c r="F31" s="57"/>
      <c r="G31" s="58"/>
      <c r="H31" s="57"/>
      <c r="I31" s="57"/>
    </row>
    <row r="32" spans="1:11" ht="15" customHeight="1" x14ac:dyDescent="0.2">
      <c r="A32" s="1" t="s">
        <v>255</v>
      </c>
      <c r="B32" s="57"/>
      <c r="C32" s="57"/>
      <c r="D32" s="57"/>
      <c r="E32" s="57"/>
      <c r="F32" s="57"/>
      <c r="G32" s="58"/>
      <c r="H32" s="57"/>
      <c r="I32" s="57"/>
    </row>
    <row r="33" spans="1:9" ht="15" customHeight="1" x14ac:dyDescent="0.2">
      <c r="B33" s="57"/>
      <c r="C33" s="57"/>
      <c r="D33" s="57"/>
      <c r="E33" s="57"/>
      <c r="F33" s="57"/>
      <c r="G33" s="58"/>
      <c r="H33" s="57"/>
      <c r="I33" s="57"/>
    </row>
    <row r="34" spans="1:9" s="77" customFormat="1" ht="20.100000000000001" customHeight="1" x14ac:dyDescent="0.2">
      <c r="A34" s="75" t="s">
        <v>281</v>
      </c>
      <c r="B34" s="80"/>
      <c r="C34" s="80"/>
      <c r="D34" s="80"/>
      <c r="E34" s="80"/>
      <c r="F34" s="80"/>
      <c r="G34" s="81"/>
      <c r="H34" s="80"/>
      <c r="I34" s="80"/>
    </row>
    <row r="35" spans="1:9" ht="15" customHeight="1" x14ac:dyDescent="0.2">
      <c r="B35" s="57"/>
      <c r="C35" s="57"/>
      <c r="D35" s="57"/>
      <c r="E35" s="57"/>
      <c r="F35" s="57"/>
      <c r="G35" s="327"/>
      <c r="H35" s="327"/>
      <c r="I35" s="328"/>
    </row>
    <row r="36" spans="1:9" ht="15" customHeight="1" thickBot="1" x14ac:dyDescent="0.25">
      <c r="A36" s="1" t="s">
        <v>131</v>
      </c>
      <c r="C36" s="57"/>
      <c r="E36" s="57"/>
      <c r="F36" s="57"/>
      <c r="G36" s="193" t="s">
        <v>192</v>
      </c>
      <c r="H36" s="193"/>
      <c r="I36" s="326"/>
    </row>
    <row r="37" spans="1:9" ht="24.9" customHeight="1" x14ac:dyDescent="0.2">
      <c r="A37" s="67" t="s">
        <v>91</v>
      </c>
      <c r="B37" s="314" t="s">
        <v>147</v>
      </c>
      <c r="C37" s="315"/>
      <c r="D37" s="315"/>
      <c r="E37" s="315" t="s">
        <v>148</v>
      </c>
      <c r="F37" s="315"/>
      <c r="G37" s="329" t="s">
        <v>90</v>
      </c>
      <c r="H37" s="329"/>
      <c r="I37" s="329"/>
    </row>
    <row r="38" spans="1:9" ht="24.9" customHeight="1" x14ac:dyDescent="0.2">
      <c r="A38" s="68" t="s">
        <v>211</v>
      </c>
      <c r="B38" s="318">
        <v>30737</v>
      </c>
      <c r="C38" s="319"/>
      <c r="D38" s="319"/>
      <c r="E38" s="319">
        <v>31931</v>
      </c>
      <c r="F38" s="319"/>
      <c r="G38" s="322">
        <v>96.3</v>
      </c>
      <c r="H38" s="322"/>
      <c r="I38" s="322"/>
    </row>
    <row r="39" spans="1:9" ht="24.9" customHeight="1" x14ac:dyDescent="0.2">
      <c r="A39" s="68" t="s">
        <v>5</v>
      </c>
      <c r="B39" s="318">
        <v>29351</v>
      </c>
      <c r="C39" s="319"/>
      <c r="D39" s="319"/>
      <c r="E39" s="319">
        <v>30624</v>
      </c>
      <c r="F39" s="319"/>
      <c r="G39" s="322">
        <v>95.8</v>
      </c>
      <c r="H39" s="322"/>
      <c r="I39" s="322"/>
    </row>
    <row r="40" spans="1:9" s="156" customFormat="1" ht="24.9" customHeight="1" x14ac:dyDescent="0.2">
      <c r="A40" s="157" t="s">
        <v>151</v>
      </c>
      <c r="B40" s="318">
        <v>27448</v>
      </c>
      <c r="C40" s="319"/>
      <c r="D40" s="319"/>
      <c r="E40" s="319">
        <v>28644</v>
      </c>
      <c r="F40" s="319"/>
      <c r="G40" s="322">
        <v>95.8</v>
      </c>
      <c r="H40" s="322"/>
      <c r="I40" s="322"/>
    </row>
    <row r="41" spans="1:9" s="156" customFormat="1" ht="24.9" customHeight="1" x14ac:dyDescent="0.2">
      <c r="A41" s="157" t="s">
        <v>187</v>
      </c>
      <c r="B41" s="318">
        <v>25739</v>
      </c>
      <c r="C41" s="319"/>
      <c r="D41" s="319"/>
      <c r="E41" s="319">
        <v>26426</v>
      </c>
      <c r="F41" s="319"/>
      <c r="G41" s="322">
        <v>97.4</v>
      </c>
      <c r="H41" s="322"/>
      <c r="I41" s="322"/>
    </row>
    <row r="42" spans="1:9" s="156" customFormat="1" ht="24.9" customHeight="1" thickBot="1" x14ac:dyDescent="0.25">
      <c r="A42" s="107" t="s">
        <v>225</v>
      </c>
      <c r="B42" s="312">
        <v>23534</v>
      </c>
      <c r="C42" s="313"/>
      <c r="D42" s="313"/>
      <c r="E42" s="313">
        <v>23993</v>
      </c>
      <c r="F42" s="313"/>
      <c r="G42" s="323">
        <v>98.1</v>
      </c>
      <c r="H42" s="323"/>
      <c r="I42" s="323"/>
    </row>
    <row r="43" spans="1:9" ht="15" customHeight="1" x14ac:dyDescent="0.2">
      <c r="A43" s="1" t="s">
        <v>280</v>
      </c>
      <c r="B43" s="57"/>
      <c r="C43" s="57"/>
      <c r="D43" s="57"/>
      <c r="E43" s="57"/>
      <c r="F43" s="57"/>
      <c r="G43" s="57"/>
      <c r="H43" s="57"/>
      <c r="I43" s="57"/>
    </row>
    <row r="44" spans="1:9" ht="15" customHeight="1" x14ac:dyDescent="0.2">
      <c r="B44" s="57"/>
      <c r="C44" s="57"/>
      <c r="D44" s="57"/>
      <c r="E44" s="57"/>
      <c r="F44" s="57"/>
      <c r="G44" s="57"/>
      <c r="H44" s="57"/>
      <c r="I44" s="57"/>
    </row>
    <row r="45" spans="1:9" ht="15" customHeight="1" x14ac:dyDescent="0.2">
      <c r="B45" s="57"/>
      <c r="C45" s="57"/>
      <c r="D45" s="57"/>
      <c r="E45" s="57"/>
      <c r="F45" s="57"/>
      <c r="G45" s="57"/>
      <c r="H45" s="57"/>
      <c r="I45" s="57"/>
    </row>
    <row r="46" spans="1:9" ht="15" customHeight="1" x14ac:dyDescent="0.2">
      <c r="B46" s="57"/>
      <c r="C46" s="57"/>
      <c r="D46" s="57"/>
      <c r="E46" s="57"/>
      <c r="F46" s="57"/>
      <c r="G46" s="57"/>
      <c r="H46" s="57"/>
      <c r="I46" s="57"/>
    </row>
    <row r="47" spans="1:9" ht="15" customHeight="1" x14ac:dyDescent="0.2">
      <c r="B47" s="57"/>
      <c r="C47" s="57"/>
      <c r="D47" s="57"/>
      <c r="E47" s="57"/>
      <c r="F47" s="57"/>
      <c r="G47" s="57"/>
      <c r="H47" s="57"/>
      <c r="I47" s="57"/>
    </row>
    <row r="48" spans="1:9" ht="15" customHeight="1" x14ac:dyDescent="0.2">
      <c r="B48" s="57"/>
      <c r="C48" s="57"/>
      <c r="D48" s="57"/>
      <c r="E48" s="57"/>
      <c r="F48" s="57"/>
      <c r="G48" s="57"/>
      <c r="H48" s="57"/>
      <c r="I48" s="57"/>
    </row>
  </sheetData>
  <mergeCells count="48">
    <mergeCell ref="G40:I40"/>
    <mergeCell ref="G42:I42"/>
    <mergeCell ref="E42:F42"/>
    <mergeCell ref="E16:F16"/>
    <mergeCell ref="E21:F21"/>
    <mergeCell ref="E29:F29"/>
    <mergeCell ref="G39:I39"/>
    <mergeCell ref="G36:I36"/>
    <mergeCell ref="E39:F39"/>
    <mergeCell ref="G35:I35"/>
    <mergeCell ref="G37:I37"/>
    <mergeCell ref="G38:I38"/>
    <mergeCell ref="E18:F18"/>
    <mergeCell ref="E27:F27"/>
    <mergeCell ref="E41:F41"/>
    <mergeCell ref="G41:I41"/>
    <mergeCell ref="B42:D42"/>
    <mergeCell ref="B37:D37"/>
    <mergeCell ref="E37:F37"/>
    <mergeCell ref="E19:F19"/>
    <mergeCell ref="E20:F20"/>
    <mergeCell ref="E24:F24"/>
    <mergeCell ref="E23:F23"/>
    <mergeCell ref="B39:D39"/>
    <mergeCell ref="E26:F26"/>
    <mergeCell ref="E28:F28"/>
    <mergeCell ref="B40:D40"/>
    <mergeCell ref="E40:F40"/>
    <mergeCell ref="B38:D38"/>
    <mergeCell ref="E38:F38"/>
    <mergeCell ref="B41:D41"/>
    <mergeCell ref="G3:I3"/>
    <mergeCell ref="E10:F10"/>
    <mergeCell ref="E13:F13"/>
    <mergeCell ref="E11:F11"/>
    <mergeCell ref="E12:F12"/>
    <mergeCell ref="A4:D4"/>
    <mergeCell ref="E4:I4"/>
    <mergeCell ref="E5:F5"/>
    <mergeCell ref="E7:F7"/>
    <mergeCell ref="E9:F9"/>
    <mergeCell ref="E6:F6"/>
    <mergeCell ref="E8:F8"/>
    <mergeCell ref="E15:F15"/>
    <mergeCell ref="E22:F22"/>
    <mergeCell ref="E14:F14"/>
    <mergeCell ref="E25:F25"/>
    <mergeCell ref="E17:F17"/>
  </mergeCells>
  <phoneticPr fontId="1"/>
  <pageMargins left="0.78740157480314965" right="0.78740157480314965" top="1.1811023622047245" bottom="0.98425196850393704" header="0.51181102362204722" footer="0.51181102362204722"/>
  <pageSetup paperSize="9" scale="98" fitToWidth="0" orientation="portrait" r:id="rId1"/>
  <headerFooter alignWithMargins="0">
    <oddFooter>&amp;C&amp;"ＭＳ 明朝,標準"&amp;10-9-</oddFooter>
  </headerFooter>
  <cellWatches>
    <cellWatch r="I21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人口・世帯数の推移</vt:lpstr>
      <vt:lpstr>町別人口・世帯数</vt:lpstr>
      <vt:lpstr>年齢５歳階級別人口</vt:lpstr>
      <vt:lpstr>住基人口の推移・国籍別外国人数</vt:lpstr>
      <vt:lpstr>人口動態</vt:lpstr>
      <vt:lpstr>ＤＩＤ・世帯の種類・住宅の種類</vt:lpstr>
      <vt:lpstr>従業地・通学地別１５歳以上就業者及び通学者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成光 貢紀</cp:lastModifiedBy>
  <cp:lastPrinted>2024-02-29T06:04:16Z</cp:lastPrinted>
  <dcterms:created xsi:type="dcterms:W3CDTF">2008-04-24T02:57:09Z</dcterms:created>
  <dcterms:modified xsi:type="dcterms:W3CDTF">2024-02-29T06:04:35Z</dcterms:modified>
</cp:coreProperties>
</file>